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ebeakovic\Desktop\SANACIJA VANJSKIH IGRALIŠTA SRC V. JOŽE - ELEKTROINSTALACIJE\PRILOZI\"/>
    </mc:Choice>
  </mc:AlternateContent>
  <xr:revisionPtr revIDLastSave="0" documentId="13_ncr:1_{8994CC88-E8F5-4CDC-ABB3-1249550A0FEE}" xr6:coauthVersionLast="47" xr6:coauthVersionMax="47" xr10:uidLastSave="{00000000-0000-0000-0000-000000000000}"/>
  <bookViews>
    <workbookView xWindow="-120" yWindow="-120" windowWidth="29040" windowHeight="17640" tabRatio="931" xr2:uid="{00000000-000D-0000-FFFF-FFFF00000000}"/>
  </bookViews>
  <sheets>
    <sheet name="ELEKTRO" sheetId="44" r:id="rId1"/>
  </sheets>
  <externalReferences>
    <externalReference r:id="rId2"/>
  </externalReferences>
  <definedNames>
    <definedName name="_xlnm.Print_Titles" localSheetId="0">ELEKTRO!$15:$16</definedName>
    <definedName name="_xlnm.Print_Area" localSheetId="0">ELEKTRO!$A$1:$F$130</definedName>
    <definedName name="sum">[1]TROŠKOVNIK!#REF!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44" l="1"/>
  <c r="B125" i="44" l="1"/>
  <c r="A125" i="44"/>
  <c r="B124" i="44"/>
  <c r="A124" i="44"/>
  <c r="B123" i="44"/>
  <c r="B122" i="44"/>
  <c r="B126" i="44" s="1"/>
  <c r="B119" i="44"/>
  <c r="B118" i="44"/>
  <c r="B117" i="44"/>
  <c r="B115" i="44"/>
  <c r="B120" i="44" s="1"/>
  <c r="B109" i="44"/>
  <c r="A109" i="44"/>
  <c r="F107" i="44"/>
  <c r="F105" i="44"/>
  <c r="B100" i="44"/>
  <c r="A100" i="44"/>
  <c r="F98" i="44"/>
  <c r="A97" i="44"/>
  <c r="F96" i="44"/>
  <c r="A95" i="44"/>
  <c r="F94" i="44"/>
  <c r="A93" i="44"/>
  <c r="F92" i="44"/>
  <c r="A91" i="44"/>
  <c r="F90" i="44"/>
  <c r="A89" i="44"/>
  <c r="F88" i="44"/>
  <c r="A87" i="44"/>
  <c r="F86" i="44"/>
  <c r="A85" i="44"/>
  <c r="F84" i="44"/>
  <c r="A83" i="44"/>
  <c r="F82" i="44"/>
  <c r="A81" i="44"/>
  <c r="F80" i="44"/>
  <c r="A79" i="44"/>
  <c r="F78" i="44"/>
  <c r="A77" i="44"/>
  <c r="F76" i="44"/>
  <c r="A75" i="44"/>
  <c r="F74" i="44"/>
  <c r="A73" i="44"/>
  <c r="F72" i="44"/>
  <c r="A71" i="44"/>
  <c r="F70" i="44"/>
  <c r="F68" i="44"/>
  <c r="B61" i="44"/>
  <c r="A61" i="44"/>
  <c r="F59" i="44"/>
  <c r="F48" i="44"/>
  <c r="B36" i="44"/>
  <c r="B30" i="44"/>
  <c r="B24" i="44"/>
  <c r="F24" i="44"/>
  <c r="F117" i="44" s="1"/>
  <c r="F109" i="44" l="1"/>
  <c r="F125" i="44" s="1"/>
  <c r="A72" i="44"/>
  <c r="F100" i="44"/>
  <c r="F124" i="44" s="1"/>
  <c r="F36" i="44"/>
  <c r="F119" i="44" s="1"/>
  <c r="F61" i="44"/>
  <c r="F123" i="44" s="1"/>
  <c r="F30" i="44"/>
  <c r="F118" i="44" s="1"/>
  <c r="A74" i="44" l="1"/>
  <c r="A76" i="44" s="1"/>
  <c r="A78" i="44" s="1"/>
  <c r="F120" i="44"/>
  <c r="F126" i="44"/>
  <c r="A80" i="44" l="1"/>
  <c r="F130" i="44"/>
  <c r="A82" i="44" l="1"/>
  <c r="A84" i="44" s="1"/>
  <c r="A86" i="44" s="1"/>
  <c r="A88" i="44" s="1"/>
  <c r="A90" i="44" l="1"/>
  <c r="A92" i="44" l="1"/>
  <c r="A94" i="44" l="1"/>
  <c r="A96" i="44" s="1"/>
  <c r="A98" i="44" l="1"/>
</calcChain>
</file>

<file path=xl/sharedStrings.xml><?xml version="1.0" encoding="utf-8"?>
<sst xmlns="http://schemas.openxmlformats.org/spreadsheetml/2006/main" count="121" uniqueCount="82">
  <si>
    <t>kom</t>
  </si>
  <si>
    <t>kpl</t>
  </si>
  <si>
    <t>REKAPITULACIJA</t>
  </si>
  <si>
    <t>Investitor:</t>
  </si>
  <si>
    <t>Građevina:</t>
  </si>
  <si>
    <t>Mjesto:</t>
  </si>
  <si>
    <t>Poreč</t>
  </si>
  <si>
    <t>Datum:</t>
  </si>
  <si>
    <t>TROŠKOVNIK ELEKTROTEHNIČKIH INSTALACIJA</t>
  </si>
  <si>
    <t>Br.</t>
  </si>
  <si>
    <t>Naziv</t>
  </si>
  <si>
    <t>Jed.</t>
  </si>
  <si>
    <t>Kol.</t>
  </si>
  <si>
    <t>Cijena</t>
  </si>
  <si>
    <t>Iznos</t>
  </si>
  <si>
    <t>EL.</t>
  </si>
  <si>
    <t>ELEKTROTEHNIČKI RADOVI</t>
  </si>
  <si>
    <t>A.</t>
  </si>
  <si>
    <t>GRAĐEVINSNKI RADOVI</t>
  </si>
  <si>
    <t>A.01.</t>
  </si>
  <si>
    <t>A.02.</t>
  </si>
  <si>
    <t>GRAĐEVINSKI RADOVI UZ EL. INST.</t>
  </si>
  <si>
    <t>A. 02.</t>
  </si>
  <si>
    <t>A.03.</t>
  </si>
  <si>
    <t>ZAVRŠNI RADOVI</t>
  </si>
  <si>
    <t>B.</t>
  </si>
  <si>
    <t>ELEKTROTEHNIČKI MONTAŽNI RADOVI</t>
  </si>
  <si>
    <t>B.01.</t>
  </si>
  <si>
    <t>KANALIZACIJSKI EL. RAZVOD I KABELI, RAZDJELNICI</t>
  </si>
  <si>
    <t>B.01.06.</t>
  </si>
  <si>
    <t>Radovi na prihvatnom ormaru</t>
  </si>
  <si>
    <t>Radnje na preinakama u postojećem vanjskom razdjelniku kod dvorane ili na postojećem SSRO za prihvat nove opreme te izrada novog izvoda za JR i spajanje kabela:</t>
  </si>
  <si>
    <t>Dobava, ugradnja i spajanje opreme u postojeći samostojeći razvodni ormar:</t>
  </si>
  <si>
    <t>stavka u kompletu</t>
  </si>
  <si>
    <t>B.01.07.</t>
  </si>
  <si>
    <t>Razvodni ormar SSRO</t>
  </si>
  <si>
    <t>Dobava, ugradnja i spajanje glavnog samostojećeg razvodnog ormara  SSRO opremljen bravicom, temeljnom pločom i montažnim temeljom. Ormar  treba biti izrađen od plastificiranog  lima, kao samostojeći,  u skladu s normom IEC 60439-1,  stupnja zaštite IP54. 
Izvedba ormara mora zadovoljavati uvjete II klase zaštite od električnog udara, kao i odgovarajuću zaštitu od neizravnog dodira. Sve pristupačne dijelove pod naponom prekriti izolacijskom pločom, označiti rednim stezaljkama i natpisnim pločicama.</t>
  </si>
  <si>
    <t>oprema za razvod i upravljanje kao glavna sklopka, automatski prekidači, FID sklopka, sklopnik, odvodnik prenapona, tipkala za ugradnju na frata il bočno za korisničko paljenje….</t>
  </si>
  <si>
    <t>Sabirnice PE, N</t>
  </si>
  <si>
    <t>Ormar atestiran.</t>
  </si>
  <si>
    <t xml:space="preserve">U stavku uračunati dobavu i utrošak potrebnog sitnog spojnog i montažnog materijala, redne stezaljke, zaštitne maske i izolacijske ploče,  sav ostali potrebni sitni spojni i montažni materijal i pribor, te potrebno ožičenje. Po završetku spajanja, ormar opremiti brojevima za označavanje, natpisnim pločicama i jednopolnom shemom. Svaki kabel koji ulazi u RO i izlazi iz RO potrebno je označiti plastificiranom natpisnom pločicom sa oznakom ulaza ili izlaza, tipa kabela i nazivom strujnog kruga na koji se spaja kabel. Dobavljač je dužan isporučiti ormar min. 30% većeg kapaciteta od zahtjeva instalirane opreme, radi buduće dogradnje. </t>
  </si>
  <si>
    <t>SSRO</t>
  </si>
  <si>
    <t>B.02.</t>
  </si>
  <si>
    <t>Napomena:
Svi građevinski radovi oko temeljanja i postavljanje stupova su obrađeni u poglavlju A.
Svi poterbni elektromontažni radovi napojne instalacije, zaštitih cijevi i uzemljivača obrađeni su u podpoglavlju B.01.</t>
  </si>
  <si>
    <t>B.03.</t>
  </si>
  <si>
    <t>ISPITIVANJA</t>
  </si>
  <si>
    <t>B.03.01.</t>
  </si>
  <si>
    <t>Ispitivanje NN instalacije uključujući VR instalaciju na struje kratkog spoja za sve pojedine linije od ovlaštene ustanova te izdavanje uvjerenja. Ispitivanje izolacije kablova te ispitivanje otpora uzemljenja U-I metodom od ovlaštene i akreditirane ustanove te izdavanje uvjerenja</t>
  </si>
  <si>
    <t>B.03.02.</t>
  </si>
  <si>
    <t>A+B</t>
  </si>
  <si>
    <t>€</t>
  </si>
  <si>
    <t>PRIPREMNI RADOVI ZA VR</t>
  </si>
  <si>
    <t>VANJSKA RASVJETA</t>
  </si>
  <si>
    <t>Dobava, montaža i spajanje LED reflektora.
Moduli sa asimetričnom distribucijom svjetlosti na 65°.
Hladnjak, okvir i nosač izrađeni od tlačno lijevanog aluminija završne obrade sive boje RAL 9006, temperiano staklo.
Nosač montiran pomoću dostupnih točaka za pričvršćivanje.
 - Izvor svjetlosti LED ukupne snage ≤ 450 W
Izlazni svjetlosni tok svjetiljke ≥ 62735lm
Izlazna efikasnost svjetiljke ≥ 139 lm/W
Temperatura boje svjetlosti 4000 K
Faktor uzvrata boje CRI ≥ 80
Stupanj zaštite ≥ IP66
Otpornost na mehaničke udarce ≥ IK08
Klasa električne zaštite = I
Životni vijek LED izvora: 90.000h L80 B50
Faktor snage ≥ 0,95
Dimenzije svjetiljke: Š=163mm V= 309mm D=612mm
Masa svjetiljke ≤ 10.5 kg
Predspojna naprava: 220-240V 50/60Hz 
Upravljanje: ON/OFF
Garantni rok proizvođača najmanje 7 godina.</t>
  </si>
  <si>
    <t>Dobava, montaža i spajanje LED reflektora.
Moduli sa asimetričnom distribucijom svjetlosti na 65°.
Hladnjak, okvir i nosač izrađeni od tlačno lijevanog aluminija završne obrade sive boje RAL 9006, temperirano staklo
Nosač montiran pomoću dostupnih točaka za pričvršćivanje.
 - Izvor svjetlosti LED ukupne snage ≤ 600 W
Izlazni svjetlosni tok svjetiljke ≥ 91328lm
Izlazna efikasnost svjetiljke ≥ 152 lm/W
Temperatura boje svjetlosti 4000 K
Faktor uzvrata boje CRI ≥ 80
Stupanj zaštite ≥ IP66
Otpornost na mehaničke udarce ≥ IK08
Klasa električne zaštite = I
Životni vijek LED izvora: 90.000h L80 B50
Faktor snage ≥ 0,95
Dimenzije svjetiljke: Š=350mm V= 550mm D=655mm
Masa svjetiljke ≤ 21.5 kg
Predspojna naprava: 220-240V 50/60Hz 
Upravljanje: ON/OFF
Garantni rok proizvođača najmanje 7 godina.</t>
  </si>
  <si>
    <t>Dobava, montaža i spajanje pocinčanog konusnog rasvjetnog stupa visine 7,8 m izrađen od S235JR željeza. 
Dimenzije: 
Baza: fi=138mm;
Vrh stupa: fi=60mm;
Ukupna visina stupa: 7.8 m;
Dimenzija baze : 300x300mm
Poklopac dimenzija : 186x46mm
Stijenka stupa 4mm,za treću zonu vjetra (160km/h).</t>
  </si>
  <si>
    <t>Dobava, montaža i spajanje priključne kutije za kablove FG16R od 4x1,5 do 4x16 mm2.
Stupanj zaštite IP43, stupanj mehaničke zaštite IK08 s duplom izolacijom. Dimenzije 186x46 mm.</t>
  </si>
  <si>
    <t>Dobava, montaža i spajanje poklopca za stup 127-168 za otvor stupa 186x46 IP55 IK10</t>
  </si>
  <si>
    <t>Dobava, montaža i spajanje T nosača za 1 reflektor dimenzija : D =1000mm , montaža na vrh stupa fi 60mm.</t>
  </si>
  <si>
    <t>Dobava, montaža i spajanje T nosača za 2 reflektor, dimenzija : D = 1500mm, montaža na vrh stupa fi60mm.</t>
  </si>
  <si>
    <t>Dobava, montaža i spajanje pocinčanog konusnog rasvjetnog stupa visine 9,8 m izrađen od S235JR željeza. 
Dimenzije: 
Baza: fi=158mm;
Vrh stupa: fi=60mm;
Ukupna visina stupa: 9.8 m;
Dimenzija baze : 300x300mm
Poklopac dimenzija : 186x40mm
Stijenka stupa 4mm,za treću zonu vjetra (160km/h).</t>
  </si>
  <si>
    <t>Dobava, montaža i spajanje poklopca za stup 178-300 za otvor stupa 186x46 IP55 IK10</t>
  </si>
  <si>
    <t>Programska svjetlosna sklopka obavezno s rezervnim napajanjem. IC Astro programska svjetlosna sklopka koristi se za paljenje i gašenje rasvjete prema vremenu zalaska i izlaska sunca, bez potrebe ugradnje detektora osvjetljenosti. Vrijeme izlaska i zalaska sunca automatski se računa prema geografskim parametrima unesenim od strane korisnika.</t>
  </si>
  <si>
    <t>Grad Poreč</t>
  </si>
  <si>
    <t>SRC Veli Jože - igrališta
Sanacija vanjskih igrališta na k.č. 4344/2 k.o. Poreč</t>
  </si>
  <si>
    <t>B.02.00.</t>
  </si>
  <si>
    <t>Dobava, montaža i spajanje rastalnog umetka od 10A za priključnu kutiju (stavka 3 u troškovniku).</t>
  </si>
  <si>
    <t>Dobava, montaža i spajanje ankera M18 za montažu stupa (stavka 2 u troškovniku) na pripremljeno betonsko temelje.
Ankeri dolaze zavareni u kompletu sa maticama.
Dimenzije 18X600 mm.</t>
  </si>
  <si>
    <t>Dobava, montaža i spajanje rastalnog umetka od 10A za priključnu kutiju (stavka 10 u troškovniku).</t>
  </si>
  <si>
    <t>Dobava, montaža i spajanje ankera M20 za montažu stupa (stavka 9 u troškovniku) na pripremljeno betonsko temelje.
Ankeri dolaze zavareni u kompletu sa maticama.
Dimenzije 20X600 mm.</t>
  </si>
  <si>
    <t>vremenski relej s funkcijom zakašnjelog uklopa, mehanička izvedba, 1 uklopni kanal, veličina ugradnje 1 modul.  (Ugradnja u seriju sa svjetlosnom sklopkom, ako nije poteba za cijelonoćni rad rasvjete)</t>
  </si>
  <si>
    <t>OIB:</t>
  </si>
  <si>
    <t>ADRESA PONUDITELJA:</t>
  </si>
  <si>
    <t>SJEDIŠTE PONUDITELJA:</t>
  </si>
  <si>
    <t>NAZIV PONUDITELJA:</t>
  </si>
  <si>
    <t xml:space="preserve"> U K U P N O:</t>
  </si>
  <si>
    <t>Izrada dokumentacije izvedenog stanja (NN, EKI, VR) u 2 printana primjerka i na CD-u te predaja iste investitoru. Stavka će se priznati na temelju procjene, odobrenja i  ovjere nadzornog inženjera za potrebu iste.</t>
  </si>
  <si>
    <t>S V E U K U P N O:</t>
  </si>
  <si>
    <t>P D V:</t>
  </si>
  <si>
    <t>12.3.2024.</t>
  </si>
  <si>
    <t>Ime i prezime ovlaštene osobe ponuditelja, potpis i ovjera: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</si>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</sst>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[$-41A]General"/>
    <numFmt numFmtId="166" formatCode="_-[$€-2]\ * #,##0.00_-;\-[$€-2]\ * #,##0.00_-;_-[$€-2]\ * &quot;-&quot;??_-"/>
    <numFmt numFmtId="167" formatCode="&quot;kn&quot;\ #,##0.00;[Red]\-&quot;kn&quot;\ #,##0.00"/>
    <numFmt numFmtId="168" formatCode="#.##0.0"/>
    <numFmt numFmtId="169" formatCode="&quot;GR.01.&quot;00&quot;.&quot;"/>
    <numFmt numFmtId="170" formatCode="&quot;UZ.02.&quot;00&quot;.&quot;"/>
    <numFmt numFmtId="171" formatCode="&quot;KB.04.&quot;00&quot;.&quot;"/>
    <numFmt numFmtId="172" formatCode="&quot;RO.03.&quot;00&quot;.&quot;"/>
    <numFmt numFmtId="173" formatCode="&quot;VD.1A.&quot;00&quot;.&quot;"/>
    <numFmt numFmtId="174" formatCode="#,##0.00_ ;[Red]\-#,##0.00\ "/>
    <numFmt numFmtId="175" formatCode="&quot;B.02.&quot;00&quot;.&quot;"/>
  </numFmts>
  <fonts count="60" x14ac:knownFonts="1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Times New Roman CE"/>
      <family val="1"/>
      <charset val="238"/>
    </font>
    <font>
      <sz val="10"/>
      <name val="Times New Roman CE"/>
      <family val="1"/>
    </font>
    <font>
      <sz val="12"/>
      <name val="Times New Roman CE"/>
      <family val="1"/>
      <charset val="238"/>
    </font>
    <font>
      <sz val="12"/>
      <name val="Times New Roman CE"/>
      <family val="1"/>
    </font>
    <font>
      <sz val="10"/>
      <color indexed="8"/>
      <name val="MS Sans Serif"/>
      <family val="2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sz val="10"/>
      <name val="Helv"/>
    </font>
    <font>
      <u/>
      <sz val="10"/>
      <color indexed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Times New Roman CE"/>
      <charset val="238"/>
    </font>
    <font>
      <b/>
      <sz val="8"/>
      <color theme="1"/>
      <name val="Arial"/>
      <family val="2"/>
      <charset val="238"/>
    </font>
    <font>
      <sz val="8"/>
      <color theme="2" tint="-0.89999084444715716"/>
      <name val="Arial"/>
      <family val="2"/>
      <charset val="238"/>
    </font>
    <font>
      <sz val="10"/>
      <color theme="2" tint="-0.8999908444471571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0" tint="-0.249977111117893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sz val="8"/>
      <color theme="0" tint="-0.249977111117893"/>
      <name val="Calibri"/>
      <family val="2"/>
      <charset val="238"/>
      <scheme val="minor"/>
    </font>
    <font>
      <i/>
      <sz val="8"/>
      <color theme="1" tint="0.499984740745262"/>
      <name val="Arial"/>
      <family val="2"/>
      <charset val="238"/>
    </font>
    <font>
      <i/>
      <sz val="8"/>
      <color theme="1" tint="0.499984740745262"/>
      <name val="Calibri"/>
      <family val="2"/>
      <charset val="238"/>
      <scheme val="minor"/>
    </font>
    <font>
      <sz val="8"/>
      <color theme="1" tint="0.499984740745262"/>
      <name val="Arial"/>
      <family val="2"/>
      <charset val="238"/>
    </font>
    <font>
      <sz val="8"/>
      <color theme="1" tint="0.499984740745262"/>
      <name val="Calibri"/>
      <family val="2"/>
      <charset val="238"/>
      <scheme val="minor"/>
    </font>
    <font>
      <b/>
      <sz val="8"/>
      <color theme="1" tint="0.499984740745262"/>
      <name val="Arial"/>
      <family val="2"/>
      <charset val="238"/>
    </font>
    <font>
      <b/>
      <sz val="8"/>
      <color theme="1" tint="0.49998474074526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DDD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11">
    <xf numFmtId="0" fontId="0" fillId="0" borderId="0"/>
    <xf numFmtId="0" fontId="1" fillId="0" borderId="0"/>
    <xf numFmtId="165" fontId="3" fillId="0" borderId="0" applyBorder="0" applyProtection="0"/>
    <xf numFmtId="0" fontId="4" fillId="0" borderId="0"/>
    <xf numFmtId="0" fontId="2" fillId="0" borderId="0"/>
    <xf numFmtId="0" fontId="2" fillId="0" borderId="0">
      <alignment vertical="justify" wrapText="1"/>
    </xf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5" fillId="0" borderId="0">
      <alignment horizontal="right" vertical="top"/>
    </xf>
    <xf numFmtId="0" fontId="6" fillId="0" borderId="0">
      <alignment horizontal="right" vertical="top"/>
    </xf>
    <xf numFmtId="0" fontId="7" fillId="0" borderId="0">
      <alignment horizontal="justify" vertical="top" wrapText="1"/>
    </xf>
    <xf numFmtId="0" fontId="8" fillId="0" borderId="0">
      <alignment horizontal="justify" vertical="top" wrapText="1"/>
    </xf>
    <xf numFmtId="0" fontId="5" fillId="0" borderId="0">
      <alignment horizontal="left"/>
    </xf>
    <xf numFmtId="0" fontId="6" fillId="0" borderId="0">
      <alignment horizontal="left"/>
    </xf>
    <xf numFmtId="4" fontId="7" fillId="0" borderId="0">
      <alignment horizontal="right"/>
    </xf>
    <xf numFmtId="4" fontId="8" fillId="0" borderId="0">
      <alignment horizontal="right"/>
    </xf>
    <xf numFmtId="0" fontId="7" fillId="0" borderId="0">
      <alignment horizontal="right"/>
    </xf>
    <xf numFmtId="0" fontId="8" fillId="0" borderId="0">
      <alignment horizontal="right"/>
    </xf>
    <xf numFmtId="4" fontId="7" fillId="0" borderId="0">
      <alignment horizontal="right" wrapText="1"/>
    </xf>
    <xf numFmtId="4" fontId="8" fillId="0" borderId="0">
      <alignment horizontal="right" wrapText="1"/>
    </xf>
    <xf numFmtId="0" fontId="7" fillId="0" borderId="0">
      <alignment horizontal="right"/>
    </xf>
    <xf numFmtId="0" fontId="8" fillId="0" borderId="0">
      <alignment horizontal="right"/>
    </xf>
    <xf numFmtId="4" fontId="7" fillId="0" borderId="0">
      <alignment horizontal="right"/>
    </xf>
    <xf numFmtId="4" fontId="8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164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2" fillId="0" borderId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40" fillId="0" borderId="0"/>
    <xf numFmtId="0" fontId="2" fillId="0" borderId="0"/>
  </cellStyleXfs>
  <cellXfs count="196">
    <xf numFmtId="0" fontId="0" fillId="0" borderId="0" xfId="0"/>
    <xf numFmtId="0" fontId="34" fillId="0" borderId="10" xfId="101" applyFont="1" applyBorder="1" applyAlignment="1">
      <alignment horizontal="left" vertical="top"/>
    </xf>
    <xf numFmtId="0" fontId="35" fillId="0" borderId="10" xfId="101" applyFont="1" applyBorder="1" applyAlignment="1">
      <alignment horizontal="justify" vertical="top" wrapText="1"/>
    </xf>
    <xf numFmtId="0" fontId="36" fillId="0" borderId="10" xfId="101" applyFont="1" applyBorder="1" applyAlignment="1">
      <alignment horizontal="center"/>
    </xf>
    <xf numFmtId="4" fontId="36" fillId="0" borderId="10" xfId="101" applyNumberFormat="1" applyFont="1" applyBorder="1" applyAlignment="1">
      <alignment horizontal="right"/>
    </xf>
    <xf numFmtId="0" fontId="37" fillId="0" borderId="0" xfId="101" applyFont="1"/>
    <xf numFmtId="0" fontId="34" fillId="0" borderId="10" xfId="101" applyFont="1" applyBorder="1" applyAlignment="1">
      <alignment horizontal="justify" vertical="top" wrapText="1"/>
    </xf>
    <xf numFmtId="49" fontId="34" fillId="0" borderId="10" xfId="101" applyNumberFormat="1" applyFont="1" applyBorder="1" applyAlignment="1">
      <alignment horizontal="justify" vertical="top" wrapText="1"/>
    </xf>
    <xf numFmtId="0" fontId="36" fillId="0" borderId="10" xfId="101" applyFont="1" applyBorder="1" applyAlignment="1">
      <alignment horizontal="left" vertical="top"/>
    </xf>
    <xf numFmtId="0" fontId="36" fillId="0" borderId="10" xfId="101" applyFont="1" applyBorder="1" applyAlignment="1">
      <alignment horizontal="justify" vertical="top" wrapText="1"/>
    </xf>
    <xf numFmtId="0" fontId="37" fillId="0" borderId="10" xfId="101" applyFont="1" applyBorder="1" applyAlignment="1">
      <alignment horizontal="left" vertical="top"/>
    </xf>
    <xf numFmtId="0" fontId="37" fillId="0" borderId="10" xfId="101" applyFont="1" applyBorder="1" applyAlignment="1">
      <alignment horizontal="center"/>
    </xf>
    <xf numFmtId="1" fontId="36" fillId="0" borderId="10" xfId="101" applyNumberFormat="1" applyFont="1" applyBorder="1" applyAlignment="1">
      <alignment horizontal="center"/>
    </xf>
    <xf numFmtId="4" fontId="37" fillId="0" borderId="10" xfId="101" applyNumberFormat="1" applyFont="1" applyBorder="1" applyAlignment="1">
      <alignment horizontal="right"/>
    </xf>
    <xf numFmtId="0" fontId="38" fillId="0" borderId="10" xfId="101" applyFont="1" applyBorder="1" applyAlignment="1">
      <alignment horizontal="justify" vertical="top" wrapText="1"/>
    </xf>
    <xf numFmtId="0" fontId="36" fillId="0" borderId="10" xfId="1" applyFont="1" applyBorder="1" applyAlignment="1">
      <alignment horizontal="justify" vertical="top" wrapText="1"/>
    </xf>
    <xf numFmtId="0" fontId="36" fillId="0" borderId="10" xfId="1" applyFont="1" applyBorder="1" applyAlignment="1">
      <alignment horizontal="center"/>
    </xf>
    <xf numFmtId="4" fontId="36" fillId="0" borderId="10" xfId="1" applyNumberFormat="1" applyFont="1" applyBorder="1" applyAlignment="1">
      <alignment horizontal="right"/>
    </xf>
    <xf numFmtId="2" fontId="38" fillId="0" borderId="10" xfId="102" applyNumberFormat="1" applyFont="1" applyBorder="1" applyAlignment="1">
      <alignment horizontal="left" vertical="top" wrapText="1"/>
    </xf>
    <xf numFmtId="2" fontId="38" fillId="0" borderId="10" xfId="102" applyNumberFormat="1" applyFont="1" applyBorder="1" applyAlignment="1">
      <alignment horizontal="center" vertical="top" wrapText="1"/>
    </xf>
    <xf numFmtId="0" fontId="38" fillId="0" borderId="0" xfId="102" applyFont="1"/>
    <xf numFmtId="0" fontId="36" fillId="0" borderId="10" xfId="102" applyFont="1" applyBorder="1" applyAlignment="1">
      <alignment horizontal="left" vertical="top" wrapText="1"/>
    </xf>
    <xf numFmtId="4" fontId="36" fillId="0" borderId="10" xfId="108" applyNumberFormat="1" applyFont="1" applyBorder="1" applyAlignment="1">
      <alignment horizontal="right"/>
    </xf>
    <xf numFmtId="0" fontId="36" fillId="0" borderId="0" xfId="102" applyFont="1"/>
    <xf numFmtId="4" fontId="36" fillId="0" borderId="10" xfId="102" applyNumberFormat="1" applyFont="1" applyBorder="1" applyAlignment="1">
      <alignment horizontal="right"/>
    </xf>
    <xf numFmtId="0" fontId="38" fillId="26" borderId="10" xfId="102" applyFont="1" applyFill="1" applyBorder="1" applyAlignment="1">
      <alignment horizontal="left" vertical="top" wrapText="1"/>
    </xf>
    <xf numFmtId="0" fontId="38" fillId="26" borderId="10" xfId="102" applyFont="1" applyFill="1" applyBorder="1" applyAlignment="1">
      <alignment horizontal="justify" vertical="top" wrapText="1"/>
    </xf>
    <xf numFmtId="0" fontId="38" fillId="26" borderId="10" xfId="102" applyFont="1" applyFill="1" applyBorder="1" applyAlignment="1">
      <alignment horizontal="center" wrapText="1"/>
    </xf>
    <xf numFmtId="4" fontId="38" fillId="26" borderId="10" xfId="102" applyNumberFormat="1" applyFont="1" applyFill="1" applyBorder="1" applyAlignment="1">
      <alignment horizontal="right" wrapText="1"/>
    </xf>
    <xf numFmtId="0" fontId="38" fillId="24" borderId="10" xfId="102" applyFont="1" applyFill="1" applyBorder="1" applyAlignment="1">
      <alignment horizontal="left" vertical="top" wrapText="1"/>
    </xf>
    <xf numFmtId="0" fontId="36" fillId="24" borderId="10" xfId="102" applyFont="1" applyFill="1" applyBorder="1" applyAlignment="1">
      <alignment horizontal="center" wrapText="1"/>
    </xf>
    <xf numFmtId="4" fontId="36" fillId="24" borderId="10" xfId="102" applyNumberFormat="1" applyFont="1" applyFill="1" applyBorder="1" applyAlignment="1">
      <alignment horizontal="right" wrapText="1"/>
    </xf>
    <xf numFmtId="4" fontId="36" fillId="24" borderId="10" xfId="102" applyNumberFormat="1" applyFont="1" applyFill="1" applyBorder="1" applyAlignment="1" applyProtection="1">
      <alignment horizontal="right" wrapText="1"/>
      <protection locked="0"/>
    </xf>
    <xf numFmtId="4" fontId="38" fillId="24" borderId="10" xfId="108" applyNumberFormat="1" applyFont="1" applyFill="1" applyBorder="1" applyAlignment="1">
      <alignment horizontal="right"/>
    </xf>
    <xf numFmtId="0" fontId="38" fillId="0" borderId="10" xfId="102" applyFont="1" applyBorder="1" applyAlignment="1">
      <alignment horizontal="justify" vertical="top" wrapText="1"/>
    </xf>
    <xf numFmtId="0" fontId="36" fillId="0" borderId="10" xfId="1" applyFont="1" applyBorder="1" applyAlignment="1">
      <alignment horizontal="center" wrapText="1"/>
    </xf>
    <xf numFmtId="4" fontId="36" fillId="0" borderId="10" xfId="101" applyNumberFormat="1" applyFont="1" applyBorder="1" applyAlignment="1">
      <alignment horizontal="justify" vertical="top" wrapText="1"/>
    </xf>
    <xf numFmtId="0" fontId="36" fillId="0" borderId="10" xfId="101" applyFont="1" applyBorder="1" applyAlignment="1">
      <alignment horizontal="center" wrapText="1"/>
    </xf>
    <xf numFmtId="4" fontId="36" fillId="0" borderId="10" xfId="101" applyNumberFormat="1" applyFont="1" applyBorder="1" applyAlignment="1">
      <alignment horizontal="right" wrapText="1"/>
    </xf>
    <xf numFmtId="2" fontId="36" fillId="0" borderId="10" xfId="101" applyNumberFormat="1" applyFont="1" applyBorder="1" applyAlignment="1">
      <alignment horizontal="left" vertical="top" wrapText="1"/>
    </xf>
    <xf numFmtId="0" fontId="38" fillId="24" borderId="10" xfId="102" applyFont="1" applyFill="1" applyBorder="1" applyAlignment="1">
      <alignment horizontal="right" vertical="top" wrapText="1"/>
    </xf>
    <xf numFmtId="0" fontId="38" fillId="0" borderId="10" xfId="102" applyFont="1" applyBorder="1" applyAlignment="1">
      <alignment horizontal="left"/>
    </xf>
    <xf numFmtId="0" fontId="38" fillId="0" borderId="10" xfId="102" applyFont="1" applyBorder="1" applyAlignment="1">
      <alignment horizontal="justify" vertical="top"/>
    </xf>
    <xf numFmtId="0" fontId="38" fillId="0" borderId="10" xfId="102" applyFont="1" applyBorder="1" applyAlignment="1">
      <alignment horizontal="center"/>
    </xf>
    <xf numFmtId="4" fontId="38" fillId="0" borderId="10" xfId="102" applyNumberFormat="1" applyFont="1" applyBorder="1" applyAlignment="1">
      <alignment horizontal="right"/>
    </xf>
    <xf numFmtId="4" fontId="38" fillId="0" borderId="10" xfId="102" applyNumberFormat="1" applyFont="1" applyBorder="1" applyAlignment="1" applyProtection="1">
      <alignment horizontal="right"/>
      <protection locked="0"/>
    </xf>
    <xf numFmtId="170" fontId="36" fillId="0" borderId="10" xfId="1" applyNumberFormat="1" applyFont="1" applyBorder="1" applyAlignment="1">
      <alignment horizontal="left" vertical="top"/>
    </xf>
    <xf numFmtId="0" fontId="38" fillId="0" borderId="10" xfId="1" applyFont="1" applyBorder="1" applyAlignment="1">
      <alignment horizontal="justify" vertical="top" wrapText="1"/>
    </xf>
    <xf numFmtId="171" fontId="36" fillId="0" borderId="10" xfId="1" applyNumberFormat="1" applyFont="1" applyBorder="1" applyAlignment="1">
      <alignment horizontal="left" vertical="top"/>
    </xf>
    <xf numFmtId="4" fontId="36" fillId="0" borderId="10" xfId="101" applyNumberFormat="1" applyFont="1" applyBorder="1" applyAlignment="1">
      <alignment horizontal="right" wrapText="1" shrinkToFit="1"/>
    </xf>
    <xf numFmtId="0" fontId="36" fillId="0" borderId="10" xfId="101" applyFont="1" applyBorder="1" applyAlignment="1">
      <alignment vertical="top"/>
    </xf>
    <xf numFmtId="4" fontId="36" fillId="0" borderId="10" xfId="107" applyNumberFormat="1" applyFont="1" applyBorder="1" applyAlignment="1">
      <alignment horizontal="right"/>
    </xf>
    <xf numFmtId="0" fontId="36" fillId="0" borderId="10" xfId="106" applyFont="1" applyBorder="1" applyAlignment="1">
      <alignment horizontal="center" wrapText="1"/>
    </xf>
    <xf numFmtId="0" fontId="39" fillId="0" borderId="10" xfId="102" applyFont="1" applyBorder="1" applyAlignment="1">
      <alignment horizontal="justify" vertical="top"/>
    </xf>
    <xf numFmtId="0" fontId="36" fillId="0" borderId="10" xfId="109" applyFont="1" applyBorder="1" applyAlignment="1">
      <alignment horizontal="justify" vertical="top" wrapText="1"/>
    </xf>
    <xf numFmtId="0" fontId="33" fillId="0" borderId="0" xfId="101"/>
    <xf numFmtId="0" fontId="38" fillId="0" borderId="10" xfId="109" applyFont="1" applyBorder="1" applyAlignment="1">
      <alignment horizontal="justify" vertical="top" wrapText="1"/>
    </xf>
    <xf numFmtId="0" fontId="36" fillId="0" borderId="10" xfId="110" applyFont="1" applyBorder="1" applyAlignment="1">
      <alignment horizontal="justify" vertical="top" wrapText="1"/>
    </xf>
    <xf numFmtId="172" fontId="38" fillId="0" borderId="10" xfId="104" applyNumberFormat="1" applyFont="1" applyBorder="1" applyAlignment="1">
      <alignment horizontal="left" vertical="top"/>
    </xf>
    <xf numFmtId="0" fontId="36" fillId="0" borderId="10" xfId="104" applyFont="1" applyBorder="1" applyAlignment="1">
      <alignment horizontal="center"/>
    </xf>
    <xf numFmtId="4" fontId="36" fillId="0" borderId="10" xfId="104" applyNumberFormat="1" applyFont="1" applyBorder="1" applyAlignment="1">
      <alignment horizontal="right"/>
    </xf>
    <xf numFmtId="4" fontId="36" fillId="0" borderId="10" xfId="104" applyNumberFormat="1" applyFont="1" applyBorder="1"/>
    <xf numFmtId="171" fontId="38" fillId="0" borderId="10" xfId="1" applyNumberFormat="1" applyFont="1" applyBorder="1" applyAlignment="1">
      <alignment horizontal="left" vertical="top"/>
    </xf>
    <xf numFmtId="0" fontId="38" fillId="0" borderId="10" xfId="109" applyFont="1" applyBorder="1" applyAlignment="1">
      <alignment horizontal="center"/>
    </xf>
    <xf numFmtId="4" fontId="38" fillId="0" borderId="10" xfId="1" applyNumberFormat="1" applyFont="1" applyBorder="1" applyAlignment="1">
      <alignment horizontal="right"/>
    </xf>
    <xf numFmtId="0" fontId="41" fillId="0" borderId="0" xfId="101" applyFont="1"/>
    <xf numFmtId="171" fontId="36" fillId="0" borderId="10" xfId="101" applyNumberFormat="1" applyFont="1" applyBorder="1" applyAlignment="1">
      <alignment horizontal="left" vertical="top"/>
    </xf>
    <xf numFmtId="0" fontId="34" fillId="0" borderId="10" xfId="1" applyFont="1" applyBorder="1" applyAlignment="1">
      <alignment horizontal="justify" vertical="top" wrapText="1"/>
    </xf>
    <xf numFmtId="0" fontId="42" fillId="0" borderId="10" xfId="101" applyFont="1" applyBorder="1" applyAlignment="1">
      <alignment horizontal="justify" vertical="top" wrapText="1"/>
    </xf>
    <xf numFmtId="0" fontId="43" fillId="0" borderId="10" xfId="101" applyFont="1" applyBorder="1" applyAlignment="1">
      <alignment horizontal="justify" vertical="top" wrapText="1"/>
    </xf>
    <xf numFmtId="0" fontId="36" fillId="0" borderId="0" xfId="101" applyFont="1"/>
    <xf numFmtId="4" fontId="36" fillId="0" borderId="10" xfId="101" applyNumberFormat="1" applyFont="1" applyBorder="1" applyAlignment="1">
      <alignment horizontal="right" vertical="top" wrapText="1" shrinkToFit="1"/>
    </xf>
    <xf numFmtId="4" fontId="36" fillId="0" borderId="10" xfId="101" applyNumberFormat="1" applyFont="1" applyBorder="1" applyAlignment="1">
      <alignment horizontal="center" wrapText="1"/>
    </xf>
    <xf numFmtId="4" fontId="36" fillId="0" borderId="10" xfId="101" applyNumberFormat="1" applyFont="1" applyBorder="1" applyAlignment="1">
      <alignment horizontal="justify" vertical="top" wrapText="1" shrinkToFit="1"/>
    </xf>
    <xf numFmtId="4" fontId="36" fillId="0" borderId="10" xfId="1" applyNumberFormat="1" applyFont="1" applyBorder="1"/>
    <xf numFmtId="173" fontId="38" fillId="0" borderId="10" xfId="1" applyNumberFormat="1" applyFont="1" applyBorder="1" applyAlignment="1">
      <alignment horizontal="left" vertical="top"/>
    </xf>
    <xf numFmtId="4" fontId="38" fillId="0" borderId="10" xfId="102" applyNumberFormat="1" applyFont="1" applyBorder="1"/>
    <xf numFmtId="2" fontId="36" fillId="0" borderId="10" xfId="102" applyNumberFormat="1" applyFont="1" applyBorder="1" applyAlignment="1">
      <alignment horizontal="left" vertical="top" wrapText="1"/>
    </xf>
    <xf numFmtId="2" fontId="36" fillId="27" borderId="10" xfId="102" applyNumberFormat="1" applyFont="1" applyFill="1" applyBorder="1" applyAlignment="1">
      <alignment horizontal="left" vertical="top" wrapText="1"/>
    </xf>
    <xf numFmtId="2" fontId="38" fillId="27" borderId="10" xfId="102" applyNumberFormat="1" applyFont="1" applyFill="1" applyBorder="1" applyAlignment="1">
      <alignment horizontal="left" vertical="top" wrapText="1"/>
    </xf>
    <xf numFmtId="2" fontId="36" fillId="27" borderId="10" xfId="102" applyNumberFormat="1" applyFont="1" applyFill="1" applyBorder="1" applyAlignment="1">
      <alignment horizontal="center" vertical="top" wrapText="1"/>
    </xf>
    <xf numFmtId="4" fontId="36" fillId="27" borderId="10" xfId="108" applyNumberFormat="1" applyFont="1" applyFill="1" applyBorder="1" applyAlignment="1">
      <alignment horizontal="right"/>
    </xf>
    <xf numFmtId="4" fontId="36" fillId="27" borderId="10" xfId="108" applyNumberFormat="1" applyFont="1" applyFill="1" applyBorder="1" applyAlignment="1" applyProtection="1">
      <alignment horizontal="right"/>
      <protection locked="0"/>
    </xf>
    <xf numFmtId="2" fontId="36" fillId="0" borderId="10" xfId="102" applyNumberFormat="1" applyFont="1" applyBorder="1" applyAlignment="1">
      <alignment horizontal="center" vertical="top" wrapText="1"/>
    </xf>
    <xf numFmtId="4" fontId="36" fillId="0" borderId="10" xfId="108" applyNumberFormat="1" applyFont="1" applyBorder="1" applyAlignment="1" applyProtection="1">
      <alignment horizontal="right"/>
      <protection locked="0"/>
    </xf>
    <xf numFmtId="174" fontId="36" fillId="0" borderId="10" xfId="108" applyNumberFormat="1" applyFont="1" applyBorder="1" applyAlignment="1">
      <alignment horizontal="center"/>
    </xf>
    <xf numFmtId="2" fontId="38" fillId="0" borderId="10" xfId="102" applyNumberFormat="1" applyFont="1" applyBorder="1" applyAlignment="1">
      <alignment horizontal="right" vertical="top" wrapText="1"/>
    </xf>
    <xf numFmtId="4" fontId="38" fillId="0" borderId="10" xfId="102" applyNumberFormat="1" applyFont="1" applyBorder="1" applyAlignment="1">
      <alignment horizontal="right" vertical="top" wrapText="1"/>
    </xf>
    <xf numFmtId="4" fontId="38" fillId="0" borderId="10" xfId="102" applyNumberFormat="1" applyFont="1" applyBorder="1" applyAlignment="1" applyProtection="1">
      <alignment horizontal="right" vertical="top" wrapText="1"/>
      <protection locked="0"/>
    </xf>
    <xf numFmtId="0" fontId="37" fillId="0" borderId="0" xfId="101" applyFont="1" applyAlignment="1">
      <alignment horizontal="left" vertical="top"/>
    </xf>
    <xf numFmtId="0" fontId="37" fillId="0" borderId="0" xfId="101" applyFont="1" applyAlignment="1">
      <alignment horizontal="justify" vertical="top" wrapText="1"/>
    </xf>
    <xf numFmtId="0" fontId="37" fillId="0" borderId="0" xfId="101" applyFont="1" applyAlignment="1">
      <alignment horizontal="center"/>
    </xf>
    <xf numFmtId="4" fontId="36" fillId="0" borderId="0" xfId="101" applyNumberFormat="1" applyFont="1" applyAlignment="1">
      <alignment horizontal="right"/>
    </xf>
    <xf numFmtId="4" fontId="37" fillId="0" borderId="0" xfId="101" applyNumberFormat="1" applyFont="1" applyAlignment="1">
      <alignment horizontal="right"/>
    </xf>
    <xf numFmtId="175" fontId="36" fillId="0" borderId="10" xfId="104" applyNumberFormat="1" applyFont="1" applyBorder="1" applyAlignment="1">
      <alignment horizontal="left" vertical="top"/>
    </xf>
    <xf numFmtId="0" fontId="44" fillId="0" borderId="0" xfId="101" applyFont="1"/>
    <xf numFmtId="0" fontId="45" fillId="0" borderId="0" xfId="102" applyFont="1"/>
    <xf numFmtId="0" fontId="46" fillId="0" borderId="0" xfId="102" applyFont="1"/>
    <xf numFmtId="0" fontId="47" fillId="0" borderId="0" xfId="101" applyFont="1"/>
    <xf numFmtId="0" fontId="48" fillId="0" borderId="0" xfId="101" applyFont="1"/>
    <xf numFmtId="0" fontId="46" fillId="0" borderId="0" xfId="101" applyFont="1"/>
    <xf numFmtId="0" fontId="49" fillId="0" borderId="0" xfId="101" applyFont="1" applyAlignment="1">
      <alignment wrapText="1"/>
    </xf>
    <xf numFmtId="2" fontId="50" fillId="0" borderId="10" xfId="102" applyNumberFormat="1" applyFont="1" applyBorder="1" applyAlignment="1">
      <alignment horizontal="left" vertical="top" wrapText="1"/>
    </xf>
    <xf numFmtId="2" fontId="51" fillId="0" borderId="10" xfId="102" applyNumberFormat="1" applyFont="1" applyBorder="1" applyAlignment="1">
      <alignment horizontal="center" vertical="top" wrapText="1"/>
    </xf>
    <xf numFmtId="4" fontId="51" fillId="0" borderId="10" xfId="108" applyNumberFormat="1" applyFont="1" applyBorder="1" applyAlignment="1">
      <alignment horizontal="right"/>
    </xf>
    <xf numFmtId="4" fontId="51" fillId="0" borderId="10" xfId="108" applyNumberFormat="1" applyFont="1" applyBorder="1" applyAlignment="1" applyProtection="1">
      <alignment horizontal="right"/>
      <protection locked="0"/>
    </xf>
    <xf numFmtId="0" fontId="51" fillId="0" borderId="0" xfId="102" applyFont="1"/>
    <xf numFmtId="0" fontId="52" fillId="0" borderId="0" xfId="102" applyFont="1"/>
    <xf numFmtId="2" fontId="51" fillId="0" borderId="10" xfId="102" applyNumberFormat="1" applyFont="1" applyBorder="1" applyAlignment="1">
      <alignment horizontal="left" vertical="top" wrapText="1"/>
    </xf>
    <xf numFmtId="174" fontId="51" fillId="0" borderId="10" xfId="108" applyNumberFormat="1" applyFont="1" applyBorder="1" applyAlignment="1">
      <alignment horizontal="center"/>
    </xf>
    <xf numFmtId="4" fontId="51" fillId="0" borderId="10" xfId="102" applyNumberFormat="1" applyFont="1" applyBorder="1" applyAlignment="1">
      <alignment horizontal="left" vertical="top" wrapText="1"/>
    </xf>
    <xf numFmtId="4" fontId="51" fillId="0" borderId="10" xfId="102" applyNumberFormat="1" applyFont="1" applyBorder="1" applyAlignment="1">
      <alignment horizontal="right" vertical="top" wrapText="1"/>
    </xf>
    <xf numFmtId="2" fontId="50" fillId="0" borderId="10" xfId="102" applyNumberFormat="1" applyFont="1" applyBorder="1" applyAlignment="1">
      <alignment horizontal="right" vertical="top" wrapText="1"/>
    </xf>
    <xf numFmtId="4" fontId="50" fillId="0" borderId="10" xfId="102" applyNumberFormat="1" applyFont="1" applyBorder="1" applyAlignment="1">
      <alignment horizontal="right" vertical="top" wrapText="1"/>
    </xf>
    <xf numFmtId="0" fontId="50" fillId="26" borderId="10" xfId="102" applyFont="1" applyFill="1" applyBorder="1" applyAlignment="1">
      <alignment horizontal="left" vertical="top" wrapText="1"/>
    </xf>
    <xf numFmtId="0" fontId="50" fillId="26" borderId="10" xfId="102" applyFont="1" applyFill="1" applyBorder="1" applyAlignment="1">
      <alignment horizontal="justify" vertical="top" wrapText="1"/>
    </xf>
    <xf numFmtId="0" fontId="50" fillId="26" borderId="10" xfId="102" applyFont="1" applyFill="1" applyBorder="1" applyAlignment="1">
      <alignment horizontal="center" wrapText="1"/>
    </xf>
    <xf numFmtId="4" fontId="50" fillId="26" borderId="10" xfId="102" applyNumberFormat="1" applyFont="1" applyFill="1" applyBorder="1" applyAlignment="1">
      <alignment horizontal="right" wrapText="1"/>
    </xf>
    <xf numFmtId="0" fontId="50" fillId="0" borderId="10" xfId="102" applyFont="1" applyBorder="1" applyAlignment="1">
      <alignment horizontal="left"/>
    </xf>
    <xf numFmtId="0" fontId="50" fillId="0" borderId="10" xfId="102" applyFont="1" applyBorder="1" applyAlignment="1">
      <alignment horizontal="justify" vertical="top"/>
    </xf>
    <xf numFmtId="0" fontId="50" fillId="0" borderId="10" xfId="102" applyFont="1" applyBorder="1" applyAlignment="1">
      <alignment horizontal="center"/>
    </xf>
    <xf numFmtId="4" fontId="50" fillId="0" borderId="10" xfId="102" applyNumberFormat="1" applyFont="1" applyBorder="1" applyAlignment="1">
      <alignment horizontal="right"/>
    </xf>
    <xf numFmtId="4" fontId="50" fillId="0" borderId="10" xfId="102" applyNumberFormat="1" applyFont="1" applyBorder="1" applyAlignment="1" applyProtection="1">
      <alignment horizontal="right"/>
      <protection locked="0"/>
    </xf>
    <xf numFmtId="0" fontId="53" fillId="24" borderId="10" xfId="1" applyFont="1" applyFill="1" applyBorder="1" applyAlignment="1">
      <alignment horizontal="left" vertical="top"/>
    </xf>
    <xf numFmtId="0" fontId="53" fillId="24" borderId="10" xfId="1" applyFont="1" applyFill="1" applyBorder="1" applyAlignment="1">
      <alignment horizontal="justify" vertical="top" wrapText="1"/>
    </xf>
    <xf numFmtId="0" fontId="53" fillId="24" borderId="10" xfId="1" applyFont="1" applyFill="1" applyBorder="1" applyAlignment="1">
      <alignment horizontal="center"/>
    </xf>
    <xf numFmtId="4" fontId="53" fillId="24" borderId="10" xfId="1" applyNumberFormat="1" applyFont="1" applyFill="1" applyBorder="1" applyAlignment="1">
      <alignment horizontal="right"/>
    </xf>
    <xf numFmtId="0" fontId="53" fillId="0" borderId="0" xfId="101" applyFont="1"/>
    <xf numFmtId="0" fontId="54" fillId="0" borderId="0" xfId="101" applyFont="1"/>
    <xf numFmtId="0" fontId="55" fillId="0" borderId="10" xfId="1" applyFont="1" applyBorder="1" applyAlignment="1">
      <alignment horizontal="left" vertical="top"/>
    </xf>
    <xf numFmtId="0" fontId="55" fillId="0" borderId="10" xfId="1" applyFont="1" applyBorder="1" applyAlignment="1">
      <alignment horizontal="justify" vertical="top" wrapText="1"/>
    </xf>
    <xf numFmtId="0" fontId="55" fillId="0" borderId="10" xfId="1" applyFont="1" applyBorder="1" applyAlignment="1">
      <alignment horizontal="center"/>
    </xf>
    <xf numFmtId="4" fontId="55" fillId="0" borderId="10" xfId="1" applyNumberFormat="1" applyFont="1" applyBorder="1" applyAlignment="1">
      <alignment horizontal="right"/>
    </xf>
    <xf numFmtId="0" fontId="55" fillId="0" borderId="0" xfId="101" applyFont="1"/>
    <xf numFmtId="0" fontId="56" fillId="0" borderId="0" xfId="101" applyFont="1"/>
    <xf numFmtId="2" fontId="57" fillId="0" borderId="10" xfId="102" applyNumberFormat="1" applyFont="1" applyBorder="1" applyAlignment="1">
      <alignment horizontal="left" vertical="top" wrapText="1"/>
    </xf>
    <xf numFmtId="2" fontId="57" fillId="0" borderId="10" xfId="102" applyNumberFormat="1" applyFont="1" applyBorder="1" applyAlignment="1">
      <alignment horizontal="justify" vertical="top" wrapText="1"/>
    </xf>
    <xf numFmtId="2" fontId="57" fillId="0" borderId="10" xfId="102" applyNumberFormat="1" applyFont="1" applyBorder="1" applyAlignment="1">
      <alignment horizontal="center" vertical="top" wrapText="1"/>
    </xf>
    <xf numFmtId="4" fontId="57" fillId="0" borderId="10" xfId="108" applyNumberFormat="1" applyFont="1" applyBorder="1" applyAlignment="1">
      <alignment horizontal="right"/>
    </xf>
    <xf numFmtId="4" fontId="57" fillId="0" borderId="10" xfId="108" applyNumberFormat="1" applyFont="1" applyBorder="1" applyAlignment="1" applyProtection="1">
      <alignment horizontal="right"/>
      <protection locked="0"/>
    </xf>
    <xf numFmtId="0" fontId="57" fillId="0" borderId="0" xfId="102" applyFont="1"/>
    <xf numFmtId="0" fontId="58" fillId="0" borderId="0" xfId="102" applyFont="1"/>
    <xf numFmtId="0" fontId="55" fillId="0" borderId="10" xfId="102" applyFont="1" applyBorder="1" applyAlignment="1">
      <alignment horizontal="left" vertical="top" wrapText="1"/>
    </xf>
    <xf numFmtId="0" fontId="55" fillId="0" borderId="10" xfId="102" applyFont="1" applyBorder="1" applyAlignment="1">
      <alignment horizontal="justify" vertical="top" wrapText="1"/>
    </xf>
    <xf numFmtId="0" fontId="55" fillId="0" borderId="10" xfId="102" applyFont="1" applyBorder="1" applyAlignment="1">
      <alignment horizontal="center" vertical="top" wrapText="1"/>
    </xf>
    <xf numFmtId="4" fontId="55" fillId="0" borderId="10" xfId="102" applyNumberFormat="1" applyFont="1" applyBorder="1" applyAlignment="1">
      <alignment horizontal="right" vertical="top" wrapText="1"/>
    </xf>
    <xf numFmtId="4" fontId="55" fillId="0" borderId="10" xfId="102" applyNumberFormat="1" applyFont="1" applyBorder="1" applyAlignment="1" applyProtection="1">
      <alignment horizontal="right" vertical="top" wrapText="1"/>
      <protection locked="0"/>
    </xf>
    <xf numFmtId="4" fontId="55" fillId="0" borderId="10" xfId="108" applyNumberFormat="1" applyFont="1" applyBorder="1" applyAlignment="1">
      <alignment horizontal="right"/>
    </xf>
    <xf numFmtId="0" fontId="55" fillId="0" borderId="0" xfId="102" applyFont="1"/>
    <xf numFmtId="0" fontId="56" fillId="0" borderId="0" xfId="102" applyFont="1"/>
    <xf numFmtId="0" fontId="57" fillId="25" borderId="10" xfId="102" applyFont="1" applyFill="1" applyBorder="1" applyAlignment="1">
      <alignment horizontal="left"/>
    </xf>
    <xf numFmtId="0" fontId="57" fillId="25" borderId="10" xfId="102" applyFont="1" applyFill="1" applyBorder="1" applyAlignment="1">
      <alignment horizontal="justify" vertical="top"/>
    </xf>
    <xf numFmtId="0" fontId="57" fillId="25" borderId="10" xfId="102" applyFont="1" applyFill="1" applyBorder="1" applyAlignment="1">
      <alignment horizontal="center"/>
    </xf>
    <xf numFmtId="4" fontId="57" fillId="25" borderId="10" xfId="102" applyNumberFormat="1" applyFont="1" applyFill="1" applyBorder="1" applyAlignment="1">
      <alignment horizontal="right"/>
    </xf>
    <xf numFmtId="4" fontId="57" fillId="25" borderId="10" xfId="102" applyNumberFormat="1" applyFont="1" applyFill="1" applyBorder="1" applyAlignment="1" applyProtection="1">
      <alignment horizontal="right"/>
      <protection locked="0"/>
    </xf>
    <xf numFmtId="0" fontId="55" fillId="0" borderId="10" xfId="102" applyFont="1" applyBorder="1" applyAlignment="1">
      <alignment horizontal="center" wrapText="1"/>
    </xf>
    <xf numFmtId="4" fontId="55" fillId="0" borderId="10" xfId="102" applyNumberFormat="1" applyFont="1" applyBorder="1" applyAlignment="1">
      <alignment horizontal="right" wrapText="1"/>
    </xf>
    <xf numFmtId="4" fontId="55" fillId="0" borderId="10" xfId="102" applyNumberFormat="1" applyFont="1" applyBorder="1" applyAlignment="1" applyProtection="1">
      <alignment horizontal="right" wrapText="1"/>
      <protection locked="0"/>
    </xf>
    <xf numFmtId="4" fontId="55" fillId="0" borderId="10" xfId="102" applyNumberFormat="1" applyFont="1" applyBorder="1" applyAlignment="1">
      <alignment horizontal="right"/>
    </xf>
    <xf numFmtId="0" fontId="57" fillId="26" borderId="10" xfId="102" applyFont="1" applyFill="1" applyBorder="1" applyAlignment="1">
      <alignment horizontal="left" vertical="top" wrapText="1"/>
    </xf>
    <xf numFmtId="0" fontId="57" fillId="26" borderId="10" xfId="102" applyFont="1" applyFill="1" applyBorder="1" applyAlignment="1">
      <alignment horizontal="justify" vertical="top" wrapText="1"/>
    </xf>
    <xf numFmtId="0" fontId="57" fillId="26" borderId="10" xfId="102" applyFont="1" applyFill="1" applyBorder="1" applyAlignment="1">
      <alignment horizontal="center" wrapText="1"/>
    </xf>
    <xf numFmtId="4" fontId="57" fillId="26" borderId="10" xfId="102" applyNumberFormat="1" applyFont="1" applyFill="1" applyBorder="1" applyAlignment="1">
      <alignment horizontal="right" wrapText="1"/>
    </xf>
    <xf numFmtId="0" fontId="57" fillId="24" borderId="10" xfId="102" applyFont="1" applyFill="1" applyBorder="1" applyAlignment="1">
      <alignment horizontal="left" vertical="top" wrapText="1"/>
    </xf>
    <xf numFmtId="0" fontId="57" fillId="24" borderId="10" xfId="102" applyFont="1" applyFill="1" applyBorder="1" applyAlignment="1">
      <alignment horizontal="justify" vertical="top" wrapText="1"/>
    </xf>
    <xf numFmtId="0" fontId="55" fillId="24" borderId="10" xfId="102" applyFont="1" applyFill="1" applyBorder="1" applyAlignment="1">
      <alignment horizontal="center" wrapText="1"/>
    </xf>
    <xf numFmtId="4" fontId="55" fillId="24" borderId="10" xfId="102" applyNumberFormat="1" applyFont="1" applyFill="1" applyBorder="1" applyAlignment="1">
      <alignment horizontal="right" wrapText="1"/>
    </xf>
    <xf numFmtId="4" fontId="55" fillId="24" borderId="10" xfId="102" applyNumberFormat="1" applyFont="1" applyFill="1" applyBorder="1" applyAlignment="1" applyProtection="1">
      <alignment horizontal="right" wrapText="1"/>
      <protection locked="0"/>
    </xf>
    <xf numFmtId="4" fontId="57" fillId="24" borderId="10" xfId="108" applyNumberFormat="1" applyFont="1" applyFill="1" applyBorder="1" applyAlignment="1">
      <alignment horizontal="right"/>
    </xf>
    <xf numFmtId="0" fontId="57" fillId="0" borderId="10" xfId="102" applyFont="1" applyBorder="1" applyAlignment="1">
      <alignment horizontal="justify" vertical="top" wrapText="1"/>
    </xf>
    <xf numFmtId="169" fontId="55" fillId="0" borderId="10" xfId="1" applyNumberFormat="1" applyFont="1" applyBorder="1" applyAlignment="1">
      <alignment horizontal="left" vertical="top"/>
    </xf>
    <xf numFmtId="0" fontId="55" fillId="0" borderId="10" xfId="101" applyFont="1" applyBorder="1" applyAlignment="1">
      <alignment horizontal="center" vertical="top"/>
    </xf>
    <xf numFmtId="4" fontId="55" fillId="0" borderId="10" xfId="101" applyNumberFormat="1" applyFont="1" applyBorder="1" applyAlignment="1">
      <alignment horizontal="justify" vertical="top" wrapText="1"/>
    </xf>
    <xf numFmtId="0" fontId="55" fillId="0" borderId="10" xfId="101" applyFont="1" applyBorder="1" applyAlignment="1">
      <alignment horizontal="center" wrapText="1"/>
    </xf>
    <xf numFmtId="4" fontId="55" fillId="0" borderId="10" xfId="101" applyNumberFormat="1" applyFont="1" applyBorder="1" applyAlignment="1">
      <alignment horizontal="right"/>
    </xf>
    <xf numFmtId="0" fontId="57" fillId="24" borderId="10" xfId="102" applyFont="1" applyFill="1" applyBorder="1" applyAlignment="1">
      <alignment horizontal="right" vertical="top" wrapText="1"/>
    </xf>
    <xf numFmtId="0" fontId="57" fillId="24" borderId="10" xfId="102" applyFont="1" applyFill="1" applyBorder="1" applyAlignment="1">
      <alignment horizontal="center" wrapText="1"/>
    </xf>
    <xf numFmtId="4" fontId="57" fillId="24" borderId="10" xfId="102" applyNumberFormat="1" applyFont="1" applyFill="1" applyBorder="1" applyAlignment="1">
      <alignment horizontal="right" wrapText="1"/>
    </xf>
    <xf numFmtId="4" fontId="57" fillId="24" borderId="10" xfId="102" applyNumberFormat="1" applyFont="1" applyFill="1" applyBorder="1" applyAlignment="1" applyProtection="1">
      <alignment horizontal="right" wrapText="1"/>
      <protection locked="0"/>
    </xf>
    <xf numFmtId="0" fontId="55" fillId="0" borderId="10" xfId="1" applyFont="1" applyBorder="1" applyAlignment="1">
      <alignment horizontal="center" wrapText="1"/>
    </xf>
    <xf numFmtId="0" fontId="57" fillId="0" borderId="10" xfId="102" applyFont="1" applyBorder="1" applyAlignment="1">
      <alignment horizontal="left" vertical="top" wrapText="1"/>
    </xf>
    <xf numFmtId="0" fontId="57" fillId="0" borderId="10" xfId="102" applyFont="1" applyBorder="1" applyAlignment="1">
      <alignment horizontal="center" wrapText="1"/>
    </xf>
    <xf numFmtId="4" fontId="57" fillId="0" borderId="10" xfId="102" applyNumberFormat="1" applyFont="1" applyBorder="1" applyAlignment="1">
      <alignment horizontal="right" wrapText="1"/>
    </xf>
    <xf numFmtId="0" fontId="41" fillId="0" borderId="10" xfId="101" applyFont="1" applyBorder="1" applyAlignment="1">
      <alignment horizontal="left" vertical="top"/>
    </xf>
    <xf numFmtId="0" fontId="37" fillId="0" borderId="11" xfId="101" applyFont="1" applyBorder="1" applyAlignment="1">
      <alignment horizontal="left" vertical="top"/>
    </xf>
    <xf numFmtId="0" fontId="41" fillId="0" borderId="11" xfId="101" applyFont="1" applyBorder="1" applyAlignment="1">
      <alignment horizontal="justify" vertical="top" wrapText="1"/>
    </xf>
    <xf numFmtId="0" fontId="37" fillId="0" borderId="11" xfId="101" applyFont="1" applyBorder="1" applyAlignment="1">
      <alignment horizontal="center"/>
    </xf>
    <xf numFmtId="4" fontId="36" fillId="0" borderId="11" xfId="101" applyNumberFormat="1" applyFont="1" applyBorder="1" applyAlignment="1">
      <alignment horizontal="right"/>
    </xf>
    <xf numFmtId="4" fontId="37" fillId="0" borderId="11" xfId="101" applyNumberFormat="1" applyFont="1" applyBorder="1" applyAlignment="1">
      <alignment horizontal="right"/>
    </xf>
    <xf numFmtId="0" fontId="37" fillId="0" borderId="0" xfId="101" applyFont="1" applyBorder="1" applyAlignment="1">
      <alignment horizontal="left" vertical="top"/>
    </xf>
    <xf numFmtId="0" fontId="41" fillId="0" borderId="0" xfId="101" applyFont="1" applyBorder="1" applyAlignment="1">
      <alignment horizontal="justify" vertical="top" wrapText="1"/>
    </xf>
    <xf numFmtId="0" fontId="37" fillId="0" borderId="0" xfId="101" applyFont="1" applyBorder="1" applyAlignment="1">
      <alignment horizontal="center"/>
    </xf>
    <xf numFmtId="4" fontId="36" fillId="0" borderId="0" xfId="101" applyNumberFormat="1" applyFont="1" applyBorder="1" applyAlignment="1">
      <alignment horizontal="right"/>
    </xf>
    <xf numFmtId="4" fontId="37" fillId="0" borderId="0" xfId="101" applyNumberFormat="1" applyFont="1" applyBorder="1" applyAlignment="1">
      <alignment horizontal="right"/>
    </xf>
    <xf numFmtId="0" fontId="59" fillId="0" borderId="0" xfId="101" applyFont="1" applyAlignment="1">
      <alignment horizontal="justify" vertical="top" wrapText="1"/>
    </xf>
    <xf numFmtId="0" fontId="59" fillId="0" borderId="0" xfId="101" applyFont="1" applyAlignment="1">
      <alignment horizontal="left" vertical="top"/>
    </xf>
  </cellXfs>
  <cellStyles count="111">
    <cellStyle name="20% - Accent1 2" xfId="57" xr:uid="{00000000-0005-0000-0000-000000000000}"/>
    <cellStyle name="20% - Accent2 2" xfId="58" xr:uid="{00000000-0005-0000-0000-000001000000}"/>
    <cellStyle name="20% - Accent3 2" xfId="59" xr:uid="{00000000-0005-0000-0000-000002000000}"/>
    <cellStyle name="20% - Accent4 2" xfId="60" xr:uid="{00000000-0005-0000-0000-000003000000}"/>
    <cellStyle name="20% - Accent5 2" xfId="61" xr:uid="{00000000-0005-0000-0000-000004000000}"/>
    <cellStyle name="20% - Accent6 2" xfId="62" xr:uid="{00000000-0005-0000-0000-000005000000}"/>
    <cellStyle name="40% - Accent1 2" xfId="63" xr:uid="{00000000-0005-0000-0000-000006000000}"/>
    <cellStyle name="40% - Accent2 2" xfId="64" xr:uid="{00000000-0005-0000-0000-000007000000}"/>
    <cellStyle name="40% - Accent3 2" xfId="65" xr:uid="{00000000-0005-0000-0000-000008000000}"/>
    <cellStyle name="40% - Accent4 2" xfId="66" xr:uid="{00000000-0005-0000-0000-000009000000}"/>
    <cellStyle name="40% - Accent5 2" xfId="67" xr:uid="{00000000-0005-0000-0000-00000A000000}"/>
    <cellStyle name="40% - Accent6 2" xfId="68" xr:uid="{00000000-0005-0000-0000-00000B000000}"/>
    <cellStyle name="60% - Accent1 2" xfId="69" xr:uid="{00000000-0005-0000-0000-00000C000000}"/>
    <cellStyle name="60% - Accent2 2" xfId="70" xr:uid="{00000000-0005-0000-0000-00000D000000}"/>
    <cellStyle name="60% - Accent3 2" xfId="71" xr:uid="{00000000-0005-0000-0000-00000E000000}"/>
    <cellStyle name="60% - Accent4 2" xfId="72" xr:uid="{00000000-0005-0000-0000-00000F000000}"/>
    <cellStyle name="60% - Accent5 2" xfId="73" xr:uid="{00000000-0005-0000-0000-000010000000}"/>
    <cellStyle name="60% - Accent6 2" xfId="74" xr:uid="{00000000-0005-0000-0000-000011000000}"/>
    <cellStyle name="Accent1 2" xfId="75" xr:uid="{00000000-0005-0000-0000-000012000000}"/>
    <cellStyle name="Accent2 2" xfId="76" xr:uid="{00000000-0005-0000-0000-000013000000}"/>
    <cellStyle name="Accent3 2" xfId="77" xr:uid="{00000000-0005-0000-0000-000014000000}"/>
    <cellStyle name="Accent4 2" xfId="78" xr:uid="{00000000-0005-0000-0000-000015000000}"/>
    <cellStyle name="Accent5 2" xfId="79" xr:uid="{00000000-0005-0000-0000-000016000000}"/>
    <cellStyle name="Accent6 2" xfId="80" xr:uid="{00000000-0005-0000-0000-000017000000}"/>
    <cellStyle name="Bad 2" xfId="81" xr:uid="{00000000-0005-0000-0000-000018000000}"/>
    <cellStyle name="Calculation 2" xfId="82" xr:uid="{00000000-0005-0000-0000-000019000000}"/>
    <cellStyle name="Check Cell 2" xfId="83" xr:uid="{00000000-0005-0000-0000-00001A000000}"/>
    <cellStyle name="Comma 2" xfId="6" xr:uid="{00000000-0005-0000-0000-00001B000000}"/>
    <cellStyle name="Comma 2 2" xfId="52" xr:uid="{00000000-0005-0000-0000-00001C000000}"/>
    <cellStyle name="Currency 2" xfId="7" xr:uid="{00000000-0005-0000-0000-00001D000000}"/>
    <cellStyle name="Euro" xfId="8" xr:uid="{00000000-0005-0000-0000-00001E000000}"/>
    <cellStyle name="Euro 2" xfId="9" xr:uid="{00000000-0005-0000-0000-00001F000000}"/>
    <cellStyle name="Excel Built-in Normal" xfId="10" xr:uid="{00000000-0005-0000-0000-000020000000}"/>
    <cellStyle name="Explanatory Text 2" xfId="84" xr:uid="{00000000-0005-0000-0000-000021000000}"/>
    <cellStyle name="Good 2" xfId="85" xr:uid="{00000000-0005-0000-0000-000022000000}"/>
    <cellStyle name="Heading 1 2" xfId="86" xr:uid="{00000000-0005-0000-0000-000023000000}"/>
    <cellStyle name="Heading 2 2" xfId="87" xr:uid="{00000000-0005-0000-0000-000024000000}"/>
    <cellStyle name="Heading 3 2" xfId="88" xr:uid="{00000000-0005-0000-0000-000025000000}"/>
    <cellStyle name="Heading 4 2" xfId="89" xr:uid="{00000000-0005-0000-0000-000026000000}"/>
    <cellStyle name="Hiperveza 2" xfId="54" xr:uid="{00000000-0005-0000-0000-000027000000}"/>
    <cellStyle name="Input 2" xfId="90" xr:uid="{00000000-0005-0000-0000-000028000000}"/>
    <cellStyle name="kolona A" xfId="11" xr:uid="{00000000-0005-0000-0000-000029000000}"/>
    <cellStyle name="kolona A 2" xfId="12" xr:uid="{00000000-0005-0000-0000-00002A000000}"/>
    <cellStyle name="kolona B" xfId="13" xr:uid="{00000000-0005-0000-0000-00002B000000}"/>
    <cellStyle name="kolona B 2" xfId="14" xr:uid="{00000000-0005-0000-0000-00002C000000}"/>
    <cellStyle name="kolona C" xfId="15" xr:uid="{00000000-0005-0000-0000-00002D000000}"/>
    <cellStyle name="kolona C 2" xfId="16" xr:uid="{00000000-0005-0000-0000-00002E000000}"/>
    <cellStyle name="kolona D" xfId="17" xr:uid="{00000000-0005-0000-0000-00002F000000}"/>
    <cellStyle name="kolona D 2" xfId="18" xr:uid="{00000000-0005-0000-0000-000030000000}"/>
    <cellStyle name="kolona E" xfId="19" xr:uid="{00000000-0005-0000-0000-000031000000}"/>
    <cellStyle name="kolona E 2" xfId="20" xr:uid="{00000000-0005-0000-0000-000032000000}"/>
    <cellStyle name="kolona F" xfId="21" xr:uid="{00000000-0005-0000-0000-000033000000}"/>
    <cellStyle name="kolona F 2" xfId="22" xr:uid="{00000000-0005-0000-0000-000034000000}"/>
    <cellStyle name="kolona G" xfId="23" xr:uid="{00000000-0005-0000-0000-000035000000}"/>
    <cellStyle name="kolona G 2" xfId="24" xr:uid="{00000000-0005-0000-0000-000036000000}"/>
    <cellStyle name="kolona H" xfId="25" xr:uid="{00000000-0005-0000-0000-000037000000}"/>
    <cellStyle name="kolona H 2" xfId="26" xr:uid="{00000000-0005-0000-0000-000038000000}"/>
    <cellStyle name="Linked Cell 2" xfId="91" xr:uid="{00000000-0005-0000-0000-000039000000}"/>
    <cellStyle name="Navadno_Varnost ICIT" xfId="27" xr:uid="{00000000-0005-0000-0000-00003A000000}"/>
    <cellStyle name="Neutral 2" xfId="92" xr:uid="{00000000-0005-0000-0000-00003B000000}"/>
    <cellStyle name="Normal 13" xfId="103" xr:uid="{E1E2DD96-8DA6-4408-BCBD-EA915FDD24C1}"/>
    <cellStyle name="Normal 19 10" xfId="102" xr:uid="{EC52DCE6-3022-4D72-B07D-D439879A08BA}"/>
    <cellStyle name="Normal 19 2" xfId="104" xr:uid="{CFE8CAA8-F258-4390-B60D-A5EACD6B7ABC}"/>
    <cellStyle name="Normal 19 4" xfId="107" xr:uid="{293DC1D6-963A-44CF-B670-63E75574375B}"/>
    <cellStyle name="Normal 2" xfId="1" xr:uid="{00000000-0005-0000-0000-00003D000000}"/>
    <cellStyle name="Normal 2 2" xfId="28" xr:uid="{00000000-0005-0000-0000-00003E000000}"/>
    <cellStyle name="Normal 3" xfId="4" xr:uid="{00000000-0005-0000-0000-00003F000000}"/>
    <cellStyle name="Normal 3 18" xfId="93" xr:uid="{00000000-0005-0000-0000-000040000000}"/>
    <cellStyle name="Normal 3 2" xfId="2" xr:uid="{00000000-0005-0000-0000-000041000000}"/>
    <cellStyle name="Normal 4" xfId="3" xr:uid="{00000000-0005-0000-0000-000042000000}"/>
    <cellStyle name="Normal 4 2" xfId="110" xr:uid="{A0276BA2-7BCE-4D02-9179-D2BEB1FE87B7}"/>
    <cellStyle name="Normal 5" xfId="29" xr:uid="{00000000-0005-0000-0000-000043000000}"/>
    <cellStyle name="Normal 57" xfId="105" xr:uid="{13357322-9E72-4AED-8F98-755ACCA2D4AF}"/>
    <cellStyle name="Normal 57 4" xfId="106" xr:uid="{71AB812A-5517-415D-B188-9997BDDB2ED8}"/>
    <cellStyle name="Normal 6" xfId="56" xr:uid="{00000000-0005-0000-0000-000044000000}"/>
    <cellStyle name="Normal 7" xfId="101" xr:uid="{353DE347-A93E-4C6D-81F4-D1DE4283C860}"/>
    <cellStyle name="Normal 8" xfId="30" xr:uid="{00000000-0005-0000-0000-000045000000}"/>
    <cellStyle name="Normal_TROŠKOVNIK - KAM - ŽUTO" xfId="108" xr:uid="{85848186-1E5F-4DAA-B91B-5BC8F829E8D0}"/>
    <cellStyle name="Normale_Foglio1" xfId="31" xr:uid="{00000000-0005-0000-0000-000046000000}"/>
    <cellStyle name="Normalno" xfId="0" builtinId="0"/>
    <cellStyle name="Normalno 2" xfId="32" xr:uid="{00000000-0005-0000-0000-000047000000}"/>
    <cellStyle name="Normalno 2 2" xfId="33" xr:uid="{00000000-0005-0000-0000-000048000000}"/>
    <cellStyle name="Normalno 2 3" xfId="53" xr:uid="{00000000-0005-0000-0000-000049000000}"/>
    <cellStyle name="Normalno 3" xfId="34" xr:uid="{00000000-0005-0000-0000-00004A000000}"/>
    <cellStyle name="Normalno 4" xfId="35" xr:uid="{00000000-0005-0000-0000-00004B000000}"/>
    <cellStyle name="Note 2" xfId="94" xr:uid="{00000000-0005-0000-0000-00004C000000}"/>
    <cellStyle name="Obično 15" xfId="36" xr:uid="{00000000-0005-0000-0000-00004D000000}"/>
    <cellStyle name="Obično 16" xfId="37" xr:uid="{00000000-0005-0000-0000-00004E000000}"/>
    <cellStyle name="Obično 16 2" xfId="38" xr:uid="{00000000-0005-0000-0000-00004F000000}"/>
    <cellStyle name="Obično 17" xfId="39" xr:uid="{00000000-0005-0000-0000-000050000000}"/>
    <cellStyle name="Obično 2" xfId="40" xr:uid="{00000000-0005-0000-0000-000051000000}"/>
    <cellStyle name="Obično 3" xfId="5" xr:uid="{00000000-0005-0000-0000-000052000000}"/>
    <cellStyle name="Obično 4" xfId="41" xr:uid="{00000000-0005-0000-0000-000053000000}"/>
    <cellStyle name="Obično 5" xfId="42" xr:uid="{00000000-0005-0000-0000-000054000000}"/>
    <cellStyle name="Obično 6" xfId="43" xr:uid="{00000000-0005-0000-0000-000055000000}"/>
    <cellStyle name="Obično_A 3 - 4" xfId="95" xr:uid="{00000000-0005-0000-0000-000056000000}"/>
    <cellStyle name="Obično_DOM POREC-elektroinstalacija" xfId="109" xr:uid="{176A6C57-C448-4DD2-9888-B21BBFFD31A8}"/>
    <cellStyle name="Output 2" xfId="96" xr:uid="{00000000-0005-0000-0000-000057000000}"/>
    <cellStyle name="Percent 2" xfId="97" xr:uid="{00000000-0005-0000-0000-000058000000}"/>
    <cellStyle name="Standard_5_VODA I KANALIZACIJA_skola" xfId="44" xr:uid="{00000000-0005-0000-0000-000059000000}"/>
    <cellStyle name="Stil 1" xfId="45" xr:uid="{00000000-0005-0000-0000-00005A000000}"/>
    <cellStyle name="Style 1" xfId="46" xr:uid="{00000000-0005-0000-0000-00005B000000}"/>
    <cellStyle name="Title 2" xfId="98" xr:uid="{00000000-0005-0000-0000-00005C000000}"/>
    <cellStyle name="Total 2" xfId="99" xr:uid="{00000000-0005-0000-0000-00005D000000}"/>
    <cellStyle name="Valuta 2" xfId="55" xr:uid="{00000000-0005-0000-0000-00005E000000}"/>
    <cellStyle name="Warning Text 2" xfId="100" xr:uid="{00000000-0005-0000-0000-00005F000000}"/>
    <cellStyle name="Zarez 10 2" xfId="47" xr:uid="{00000000-0005-0000-0000-000060000000}"/>
    <cellStyle name="Zarez 2" xfId="48" xr:uid="{00000000-0005-0000-0000-000061000000}"/>
    <cellStyle name="Zarez 25" xfId="49" xr:uid="{00000000-0005-0000-0000-000062000000}"/>
    <cellStyle name="Zarez 3" xfId="51" xr:uid="{00000000-0005-0000-0000-000063000000}"/>
    <cellStyle name="Zarez 7" xfId="50" xr:uid="{00000000-0005-0000-0000-00006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ngrad\skole%20-%20Odjel%20za%20prosvjetu\Skole%205%20faza\S&#352;%20Vladimir%20Gortab%20Buje\Troskovnici\Elektro%20Gospodars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9734-F2DF-4482-9C35-F8C939148ACF}">
  <dimension ref="A1:IQ133"/>
  <sheetViews>
    <sheetView showZeros="0" tabSelected="1" showRuler="0" topLeftCell="A103" zoomScaleNormal="100" zoomScaleSheetLayoutView="100" workbookViewId="0">
      <selection activeCell="B141" sqref="B141"/>
    </sheetView>
  </sheetViews>
  <sheetFormatPr defaultColWidth="9" defaultRowHeight="11.25" x14ac:dyDescent="0.2"/>
  <cols>
    <col min="1" max="1" width="19.28515625" style="89" customWidth="1"/>
    <col min="2" max="2" width="48.28515625" style="90" customWidth="1"/>
    <col min="3" max="3" width="5.28515625" style="91" customWidth="1"/>
    <col min="4" max="4" width="5.7109375" style="92" customWidth="1"/>
    <col min="5" max="6" width="9" style="93" customWidth="1"/>
    <col min="7" max="7" width="9" style="5"/>
    <col min="8" max="8" width="16.28515625" style="95" customWidth="1"/>
    <col min="9" max="16384" width="9" style="5"/>
  </cols>
  <sheetData>
    <row r="1" spans="1:8" x14ac:dyDescent="0.2">
      <c r="A1" s="1" t="s">
        <v>3</v>
      </c>
      <c r="B1" s="2" t="s">
        <v>63</v>
      </c>
      <c r="C1" s="3"/>
      <c r="D1" s="4"/>
      <c r="E1" s="4"/>
      <c r="F1" s="4"/>
    </row>
    <row r="2" spans="1:8" ht="21" x14ac:dyDescent="0.2">
      <c r="A2" s="1" t="s">
        <v>4</v>
      </c>
      <c r="B2" s="2" t="s">
        <v>64</v>
      </c>
      <c r="C2" s="3"/>
      <c r="D2" s="4"/>
      <c r="E2" s="4"/>
      <c r="F2" s="4"/>
    </row>
    <row r="3" spans="1:8" x14ac:dyDescent="0.2">
      <c r="A3" s="1" t="s">
        <v>5</v>
      </c>
      <c r="B3" s="6" t="s">
        <v>6</v>
      </c>
      <c r="C3" s="3"/>
      <c r="D3" s="4"/>
      <c r="E3" s="4"/>
      <c r="F3" s="4"/>
    </row>
    <row r="4" spans="1:8" x14ac:dyDescent="0.2">
      <c r="A4" s="1" t="s">
        <v>7</v>
      </c>
      <c r="B4" s="7" t="s">
        <v>79</v>
      </c>
      <c r="C4" s="3"/>
      <c r="D4" s="4"/>
      <c r="E4" s="4"/>
      <c r="F4" s="4"/>
    </row>
    <row r="5" spans="1:8" x14ac:dyDescent="0.2">
      <c r="A5" s="8"/>
      <c r="B5" s="9"/>
      <c r="C5" s="3"/>
      <c r="D5" s="4"/>
      <c r="E5" s="4"/>
      <c r="F5" s="4"/>
    </row>
    <row r="6" spans="1:8" x14ac:dyDescent="0.2">
      <c r="A6" s="183" t="s">
        <v>74</v>
      </c>
      <c r="B6" s="10"/>
      <c r="C6" s="11"/>
      <c r="D6" s="12"/>
      <c r="E6" s="13"/>
      <c r="F6" s="13"/>
    </row>
    <row r="7" spans="1:8" x14ac:dyDescent="0.2">
      <c r="A7" s="183" t="s">
        <v>73</v>
      </c>
      <c r="B7" s="10"/>
      <c r="C7" s="11"/>
      <c r="D7" s="12"/>
      <c r="E7" s="13"/>
      <c r="F7" s="13"/>
      <c r="H7" s="101"/>
    </row>
    <row r="8" spans="1:8" x14ac:dyDescent="0.2">
      <c r="A8" s="183" t="s">
        <v>72</v>
      </c>
      <c r="B8" s="10"/>
      <c r="C8" s="11"/>
      <c r="D8" s="12"/>
      <c r="E8" s="13"/>
      <c r="F8" s="13"/>
      <c r="H8" s="101"/>
    </row>
    <row r="9" spans="1:8" x14ac:dyDescent="0.2">
      <c r="A9" s="183" t="s">
        <v>71</v>
      </c>
      <c r="B9" s="10"/>
      <c r="C9" s="11"/>
      <c r="D9" s="12"/>
      <c r="E9" s="13"/>
      <c r="F9" s="13"/>
      <c r="H9" s="101"/>
    </row>
    <row r="10" spans="1:8" x14ac:dyDescent="0.2">
      <c r="A10" s="10"/>
      <c r="B10" s="10"/>
      <c r="C10" s="11"/>
      <c r="D10" s="12"/>
      <c r="E10" s="13"/>
      <c r="F10" s="13"/>
    </row>
    <row r="11" spans="1:8" x14ac:dyDescent="0.2">
      <c r="A11" s="8"/>
      <c r="B11" s="9"/>
      <c r="C11" s="3"/>
      <c r="D11" s="4"/>
      <c r="E11" s="4"/>
      <c r="F11" s="4"/>
    </row>
    <row r="12" spans="1:8" x14ac:dyDescent="0.2">
      <c r="A12" s="8"/>
      <c r="B12" s="14" t="s">
        <v>8</v>
      </c>
      <c r="C12" s="3"/>
      <c r="D12" s="4"/>
      <c r="E12" s="4"/>
      <c r="F12" s="4"/>
    </row>
    <row r="13" spans="1:8" x14ac:dyDescent="0.2">
      <c r="A13" s="8"/>
      <c r="B13" s="14"/>
      <c r="C13" s="3"/>
      <c r="D13" s="4"/>
      <c r="E13" s="4"/>
      <c r="F13" s="4"/>
    </row>
    <row r="14" spans="1:8" x14ac:dyDescent="0.2">
      <c r="A14" s="8"/>
      <c r="B14" s="9"/>
      <c r="C14" s="3"/>
      <c r="D14" s="4"/>
      <c r="E14" s="4"/>
      <c r="F14" s="4"/>
    </row>
    <row r="15" spans="1:8" s="127" customFormat="1" x14ac:dyDescent="0.2">
      <c r="A15" s="123" t="s">
        <v>9</v>
      </c>
      <c r="B15" s="124" t="s">
        <v>10</v>
      </c>
      <c r="C15" s="125" t="s">
        <v>11</v>
      </c>
      <c r="D15" s="126" t="s">
        <v>12</v>
      </c>
      <c r="E15" s="126" t="s">
        <v>13</v>
      </c>
      <c r="F15" s="126" t="s">
        <v>14</v>
      </c>
      <c r="H15" s="128"/>
    </row>
    <row r="16" spans="1:8" s="133" customFormat="1" x14ac:dyDescent="0.2">
      <c r="A16" s="129"/>
      <c r="B16" s="130"/>
      <c r="C16" s="131"/>
      <c r="D16" s="132"/>
      <c r="E16" s="132"/>
      <c r="F16" s="132"/>
      <c r="H16" s="134"/>
    </row>
    <row r="17" spans="1:8" s="140" customFormat="1" x14ac:dyDescent="0.2">
      <c r="A17" s="135" t="s">
        <v>15</v>
      </c>
      <c r="B17" s="136" t="s">
        <v>16</v>
      </c>
      <c r="C17" s="137"/>
      <c r="D17" s="138"/>
      <c r="E17" s="139"/>
      <c r="F17" s="138"/>
      <c r="H17" s="141"/>
    </row>
    <row r="18" spans="1:8" s="148" customFormat="1" x14ac:dyDescent="0.2">
      <c r="A18" s="142"/>
      <c r="B18" s="143"/>
      <c r="C18" s="144"/>
      <c r="D18" s="145"/>
      <c r="E18" s="146"/>
      <c r="F18" s="147"/>
      <c r="H18" s="149"/>
    </row>
    <row r="19" spans="1:8" s="148" customFormat="1" x14ac:dyDescent="0.2">
      <c r="A19" s="150" t="s">
        <v>17</v>
      </c>
      <c r="B19" s="151" t="s">
        <v>18</v>
      </c>
      <c r="C19" s="152"/>
      <c r="D19" s="153"/>
      <c r="E19" s="154"/>
      <c r="F19" s="153"/>
      <c r="H19" s="149"/>
    </row>
    <row r="20" spans="1:8" s="148" customFormat="1" x14ac:dyDescent="0.2">
      <c r="A20" s="142"/>
      <c r="B20" s="143"/>
      <c r="C20" s="155"/>
      <c r="D20" s="156"/>
      <c r="E20" s="157"/>
      <c r="F20" s="158"/>
      <c r="H20" s="149"/>
    </row>
    <row r="21" spans="1:8" s="148" customFormat="1" x14ac:dyDescent="0.2">
      <c r="A21" s="159" t="s">
        <v>19</v>
      </c>
      <c r="B21" s="160" t="s">
        <v>51</v>
      </c>
      <c r="C21" s="161"/>
      <c r="D21" s="162"/>
      <c r="E21" s="162"/>
      <c r="F21" s="162"/>
      <c r="H21" s="149"/>
    </row>
    <row r="22" spans="1:8" s="148" customFormat="1" x14ac:dyDescent="0.2">
      <c r="A22" s="142"/>
      <c r="B22" s="143"/>
      <c r="C22" s="155"/>
      <c r="D22" s="156"/>
      <c r="E22" s="157"/>
      <c r="F22" s="147"/>
      <c r="H22" s="149"/>
    </row>
    <row r="23" spans="1:8" s="133" customFormat="1" x14ac:dyDescent="0.2">
      <c r="A23" s="142"/>
      <c r="B23" s="143"/>
      <c r="C23" s="155"/>
      <c r="D23" s="156"/>
      <c r="E23" s="157"/>
      <c r="F23" s="147"/>
      <c r="H23" s="134"/>
    </row>
    <row r="24" spans="1:8" s="148" customFormat="1" x14ac:dyDescent="0.2">
      <c r="A24" s="163" t="s">
        <v>19</v>
      </c>
      <c r="B24" s="164" t="str">
        <f>"UKUPNO "&amp;B21</f>
        <v>UKUPNO PRIPREMNI RADOVI ZA VR</v>
      </c>
      <c r="C24" s="165"/>
      <c r="D24" s="166"/>
      <c r="E24" s="167"/>
      <c r="F24" s="168">
        <f>SUM(F23:F23)</f>
        <v>0</v>
      </c>
      <c r="H24" s="149"/>
    </row>
    <row r="25" spans="1:8" s="148" customFormat="1" x14ac:dyDescent="0.2">
      <c r="A25" s="142"/>
      <c r="B25" s="169"/>
      <c r="C25" s="155"/>
      <c r="D25" s="156"/>
      <c r="E25" s="157"/>
      <c r="F25" s="138"/>
      <c r="H25" s="149"/>
    </row>
    <row r="26" spans="1:8" s="148" customFormat="1" x14ac:dyDescent="0.2">
      <c r="A26" s="142"/>
      <c r="B26" s="169"/>
      <c r="C26" s="155"/>
      <c r="D26" s="156"/>
      <c r="E26" s="157"/>
      <c r="F26" s="138"/>
      <c r="H26" s="149"/>
    </row>
    <row r="27" spans="1:8" s="148" customFormat="1" x14ac:dyDescent="0.2">
      <c r="A27" s="159" t="s">
        <v>20</v>
      </c>
      <c r="B27" s="160" t="s">
        <v>21</v>
      </c>
      <c r="C27" s="161"/>
      <c r="D27" s="162"/>
      <c r="E27" s="162"/>
      <c r="F27" s="162"/>
      <c r="H27" s="149"/>
    </row>
    <row r="28" spans="1:8" s="133" customFormat="1" x14ac:dyDescent="0.2">
      <c r="A28" s="170"/>
      <c r="B28" s="130"/>
      <c r="C28" s="131"/>
      <c r="D28" s="132"/>
      <c r="E28" s="132"/>
      <c r="F28" s="132"/>
      <c r="H28" s="134"/>
    </row>
    <row r="29" spans="1:8" s="133" customFormat="1" x14ac:dyDescent="0.2">
      <c r="A29" s="171"/>
      <c r="B29" s="172"/>
      <c r="C29" s="173"/>
      <c r="D29" s="174"/>
      <c r="E29" s="132"/>
      <c r="F29" s="132"/>
      <c r="H29" s="134"/>
    </row>
    <row r="30" spans="1:8" s="140" customFormat="1" x14ac:dyDescent="0.2">
      <c r="A30" s="163" t="s">
        <v>22</v>
      </c>
      <c r="B30" s="175" t="str">
        <f>"UKUPNO "&amp;B27</f>
        <v>UKUPNO GRAĐEVINSKI RADOVI UZ EL. INST.</v>
      </c>
      <c r="C30" s="176"/>
      <c r="D30" s="177"/>
      <c r="E30" s="178"/>
      <c r="F30" s="168">
        <f>SUM(F29:F29)</f>
        <v>0</v>
      </c>
      <c r="H30" s="141"/>
    </row>
    <row r="31" spans="1:8" s="148" customFormat="1" x14ac:dyDescent="0.2">
      <c r="A31" s="142"/>
      <c r="B31" s="169"/>
      <c r="C31" s="155"/>
      <c r="D31" s="156"/>
      <c r="E31" s="157"/>
      <c r="F31" s="138"/>
      <c r="H31" s="149"/>
    </row>
    <row r="32" spans="1:8" s="133" customFormat="1" x14ac:dyDescent="0.2">
      <c r="A32" s="170"/>
      <c r="B32" s="130"/>
      <c r="C32" s="179"/>
      <c r="D32" s="132"/>
      <c r="E32" s="132"/>
      <c r="F32" s="132"/>
      <c r="H32" s="134"/>
    </row>
    <row r="33" spans="1:8" s="148" customFormat="1" x14ac:dyDescent="0.2">
      <c r="A33" s="159" t="s">
        <v>23</v>
      </c>
      <c r="B33" s="160" t="s">
        <v>24</v>
      </c>
      <c r="C33" s="161"/>
      <c r="D33" s="162"/>
      <c r="E33" s="162"/>
      <c r="F33" s="162"/>
      <c r="H33" s="149"/>
    </row>
    <row r="34" spans="1:8" s="148" customFormat="1" x14ac:dyDescent="0.2">
      <c r="A34" s="180"/>
      <c r="B34" s="169"/>
      <c r="C34" s="181"/>
      <c r="D34" s="182"/>
      <c r="E34" s="182"/>
      <c r="F34" s="182"/>
      <c r="H34" s="149"/>
    </row>
    <row r="35" spans="1:8" s="148" customFormat="1" x14ac:dyDescent="0.2">
      <c r="A35" s="142"/>
      <c r="B35" s="169"/>
      <c r="C35" s="155"/>
      <c r="D35" s="156"/>
      <c r="E35" s="157"/>
      <c r="F35" s="138"/>
      <c r="H35" s="149"/>
    </row>
    <row r="36" spans="1:8" s="148" customFormat="1" x14ac:dyDescent="0.2">
      <c r="A36" s="163" t="s">
        <v>23</v>
      </c>
      <c r="B36" s="175" t="str">
        <f>"UKUPNO "&amp;B33</f>
        <v>UKUPNO ZAVRŠNI RADOVI</v>
      </c>
      <c r="C36" s="165"/>
      <c r="D36" s="166"/>
      <c r="E36" s="167"/>
      <c r="F36" s="168">
        <f>SUM(F35:F35)</f>
        <v>0</v>
      </c>
      <c r="H36" s="149"/>
    </row>
    <row r="37" spans="1:8" s="148" customFormat="1" x14ac:dyDescent="0.2">
      <c r="A37" s="142"/>
      <c r="B37" s="169"/>
      <c r="C37" s="155"/>
      <c r="D37" s="156"/>
      <c r="E37" s="157"/>
      <c r="F37" s="138"/>
      <c r="H37" s="149"/>
    </row>
    <row r="38" spans="1:8" s="148" customFormat="1" x14ac:dyDescent="0.2">
      <c r="A38" s="142"/>
      <c r="B38" s="169"/>
      <c r="C38" s="155"/>
      <c r="D38" s="156"/>
      <c r="E38" s="157"/>
      <c r="F38" s="138"/>
      <c r="H38" s="149"/>
    </row>
    <row r="39" spans="1:8" s="148" customFormat="1" x14ac:dyDescent="0.2">
      <c r="A39" s="150" t="s">
        <v>25</v>
      </c>
      <c r="B39" s="151" t="s">
        <v>26</v>
      </c>
      <c r="C39" s="152"/>
      <c r="D39" s="153"/>
      <c r="E39" s="154"/>
      <c r="F39" s="153"/>
      <c r="H39" s="149"/>
    </row>
    <row r="40" spans="1:8" s="106" customFormat="1" x14ac:dyDescent="0.2">
      <c r="A40" s="118"/>
      <c r="B40" s="119"/>
      <c r="C40" s="120"/>
      <c r="D40" s="121"/>
      <c r="E40" s="122"/>
      <c r="F40" s="121"/>
      <c r="H40" s="107"/>
    </row>
    <row r="41" spans="1:8" s="106" customFormat="1" x14ac:dyDescent="0.2">
      <c r="A41" s="114" t="s">
        <v>27</v>
      </c>
      <c r="B41" s="115" t="s">
        <v>26</v>
      </c>
      <c r="C41" s="116"/>
      <c r="D41" s="117"/>
      <c r="E41" s="117"/>
      <c r="F41" s="117"/>
      <c r="H41" s="107"/>
    </row>
    <row r="42" spans="1:8" s="23" customFormat="1" x14ac:dyDescent="0.2">
      <c r="A42" s="41"/>
      <c r="B42" s="42"/>
      <c r="C42" s="43"/>
      <c r="D42" s="44"/>
      <c r="E42" s="45"/>
      <c r="F42" s="44"/>
      <c r="H42" s="97"/>
    </row>
    <row r="43" spans="1:8" s="23" customFormat="1" x14ac:dyDescent="0.2">
      <c r="A43" s="41"/>
      <c r="B43" s="42"/>
      <c r="C43" s="43"/>
      <c r="D43" s="44"/>
      <c r="E43" s="45"/>
      <c r="F43" s="44"/>
      <c r="H43" s="97"/>
    </row>
    <row r="44" spans="1:8" s="23" customFormat="1" x14ac:dyDescent="0.2">
      <c r="A44" s="41"/>
      <c r="B44" s="42" t="s">
        <v>28</v>
      </c>
      <c r="C44" s="43"/>
      <c r="D44" s="44"/>
      <c r="E44" s="45"/>
      <c r="F44" s="44"/>
      <c r="H44" s="97"/>
    </row>
    <row r="45" spans="1:8" x14ac:dyDescent="0.2">
      <c r="A45" s="46"/>
      <c r="B45" s="47"/>
      <c r="C45" s="16"/>
      <c r="D45" s="17"/>
      <c r="E45" s="17"/>
      <c r="F45" s="17"/>
    </row>
    <row r="46" spans="1:8" x14ac:dyDescent="0.2">
      <c r="A46" s="21" t="s">
        <v>29</v>
      </c>
      <c r="B46" s="53" t="s">
        <v>30</v>
      </c>
      <c r="C46" s="52"/>
      <c r="D46" s="51"/>
      <c r="E46" s="51"/>
      <c r="F46" s="51"/>
    </row>
    <row r="47" spans="1:8" ht="33.75" x14ac:dyDescent="0.2">
      <c r="A47" s="21"/>
      <c r="B47" s="54" t="s">
        <v>31</v>
      </c>
      <c r="C47" s="52"/>
      <c r="D47" s="51"/>
      <c r="E47" s="51"/>
      <c r="F47" s="51"/>
    </row>
    <row r="48" spans="1:8" ht="22.5" x14ac:dyDescent="0.2">
      <c r="A48" s="21"/>
      <c r="B48" s="54" t="s">
        <v>32</v>
      </c>
      <c r="C48" s="52" t="s">
        <v>1</v>
      </c>
      <c r="D48" s="51">
        <v>1</v>
      </c>
      <c r="E48" s="51"/>
      <c r="F48" s="51">
        <f>$D48*E48</f>
        <v>0</v>
      </c>
    </row>
    <row r="49" spans="1:8" x14ac:dyDescent="0.2">
      <c r="A49" s="21"/>
      <c r="B49" s="54" t="s">
        <v>33</v>
      </c>
      <c r="C49" s="52"/>
      <c r="D49" s="51"/>
      <c r="E49" s="51"/>
      <c r="F49" s="51"/>
    </row>
    <row r="50" spans="1:8" x14ac:dyDescent="0.2">
      <c r="A50" s="21"/>
      <c r="B50" s="54"/>
      <c r="C50" s="52"/>
      <c r="D50" s="51"/>
      <c r="E50" s="51"/>
      <c r="F50" s="51"/>
    </row>
    <row r="51" spans="1:8" x14ac:dyDescent="0.2">
      <c r="A51" s="21" t="s">
        <v>34</v>
      </c>
      <c r="B51" s="54" t="s">
        <v>35</v>
      </c>
      <c r="C51" s="52"/>
      <c r="D51" s="51"/>
      <c r="E51" s="51"/>
      <c r="F51" s="51"/>
    </row>
    <row r="52" spans="1:8" ht="90" x14ac:dyDescent="0.2">
      <c r="A52" s="21"/>
      <c r="B52" s="54" t="s">
        <v>36</v>
      </c>
      <c r="C52" s="52" t="s">
        <v>1</v>
      </c>
      <c r="D52" s="51">
        <v>1</v>
      </c>
      <c r="E52" s="51"/>
      <c r="F52" s="51"/>
    </row>
    <row r="53" spans="1:8" s="55" customFormat="1" ht="33.75" x14ac:dyDescent="0.2">
      <c r="A53" s="21"/>
      <c r="B53" s="54" t="s">
        <v>37</v>
      </c>
      <c r="C53" s="52" t="s">
        <v>1</v>
      </c>
      <c r="D53" s="51">
        <v>1</v>
      </c>
      <c r="E53" s="51"/>
      <c r="F53" s="51"/>
      <c r="H53" s="98"/>
    </row>
    <row r="54" spans="1:8" s="55" customFormat="1" ht="67.5" x14ac:dyDescent="0.2">
      <c r="A54" s="21"/>
      <c r="B54" s="54" t="s">
        <v>62</v>
      </c>
      <c r="C54" s="52" t="s">
        <v>0</v>
      </c>
      <c r="D54" s="51">
        <v>1</v>
      </c>
      <c r="E54" s="51"/>
      <c r="F54" s="51"/>
      <c r="H54" s="101"/>
    </row>
    <row r="55" spans="1:8" s="55" customFormat="1" ht="45" x14ac:dyDescent="0.2">
      <c r="A55" s="21"/>
      <c r="B55" s="54" t="s">
        <v>70</v>
      </c>
      <c r="C55" s="52" t="s">
        <v>0</v>
      </c>
      <c r="D55" s="51">
        <v>1</v>
      </c>
      <c r="E55" s="51"/>
      <c r="F55" s="51"/>
      <c r="H55" s="98"/>
    </row>
    <row r="56" spans="1:8" s="55" customFormat="1" ht="12.75" x14ac:dyDescent="0.2">
      <c r="A56" s="21"/>
      <c r="B56" s="54" t="s">
        <v>38</v>
      </c>
      <c r="C56" s="52" t="s">
        <v>1</v>
      </c>
      <c r="D56" s="51">
        <v>1</v>
      </c>
      <c r="E56" s="51"/>
      <c r="F56" s="51"/>
      <c r="H56" s="98"/>
    </row>
    <row r="57" spans="1:8" s="55" customFormat="1" ht="12.75" x14ac:dyDescent="0.2">
      <c r="A57" s="21"/>
      <c r="B57" s="54" t="s">
        <v>39</v>
      </c>
      <c r="C57" s="52" t="s">
        <v>1</v>
      </c>
      <c r="D57" s="51">
        <v>1</v>
      </c>
      <c r="E57" s="51"/>
      <c r="F57" s="51"/>
      <c r="H57" s="98"/>
    </row>
    <row r="58" spans="1:8" s="55" customFormat="1" ht="112.5" x14ac:dyDescent="0.2">
      <c r="A58" s="21"/>
      <c r="B58" s="54" t="s">
        <v>40</v>
      </c>
      <c r="C58" s="52" t="s">
        <v>1</v>
      </c>
      <c r="D58" s="51">
        <v>1</v>
      </c>
      <c r="E58" s="51"/>
      <c r="F58" s="51"/>
      <c r="H58" s="98"/>
    </row>
    <row r="59" spans="1:8" s="55" customFormat="1" ht="12.75" x14ac:dyDescent="0.2">
      <c r="A59" s="21"/>
      <c r="B59" s="56" t="s">
        <v>41</v>
      </c>
      <c r="C59" s="52" t="s">
        <v>1</v>
      </c>
      <c r="D59" s="51">
        <v>1</v>
      </c>
      <c r="E59" s="51"/>
      <c r="F59" s="51">
        <f>$D59*E59</f>
        <v>0</v>
      </c>
      <c r="H59" s="98"/>
    </row>
    <row r="60" spans="1:8" x14ac:dyDescent="0.2">
      <c r="A60" s="50"/>
      <c r="B60" s="57"/>
      <c r="C60" s="37"/>
      <c r="D60" s="4"/>
      <c r="E60" s="49"/>
      <c r="F60" s="24"/>
    </row>
    <row r="61" spans="1:8" s="23" customFormat="1" ht="22.5" x14ac:dyDescent="0.2">
      <c r="A61" s="29" t="str">
        <f>A41</f>
        <v>B.01.</v>
      </c>
      <c r="B61" s="40" t="str">
        <f>"UKUPNO "&amp;B44</f>
        <v>UKUPNO KANALIZACIJSKI EL. RAZVOD I KABELI, RAZDJELNICI</v>
      </c>
      <c r="C61" s="30"/>
      <c r="D61" s="31"/>
      <c r="E61" s="32"/>
      <c r="F61" s="33">
        <f>SUM(F44:F60)</f>
        <v>0</v>
      </c>
      <c r="H61" s="97"/>
    </row>
    <row r="62" spans="1:8" x14ac:dyDescent="0.2">
      <c r="A62" s="21"/>
      <c r="B62" s="15"/>
      <c r="C62" s="3"/>
      <c r="D62" s="38"/>
      <c r="E62" s="49"/>
      <c r="F62" s="17"/>
    </row>
    <row r="63" spans="1:8" x14ac:dyDescent="0.2">
      <c r="A63" s="58"/>
      <c r="B63" s="9"/>
      <c r="C63" s="59"/>
      <c r="D63" s="60"/>
      <c r="E63" s="61"/>
      <c r="F63" s="24"/>
    </row>
    <row r="64" spans="1:8" s="23" customFormat="1" x14ac:dyDescent="0.2">
      <c r="A64" s="25" t="s">
        <v>42</v>
      </c>
      <c r="B64" s="26" t="s">
        <v>52</v>
      </c>
      <c r="C64" s="27"/>
      <c r="D64" s="28"/>
      <c r="E64" s="28"/>
      <c r="F64" s="28"/>
      <c r="H64" s="97"/>
    </row>
    <row r="65" spans="1:8" s="65" customFormat="1" x14ac:dyDescent="0.2">
      <c r="A65" s="62"/>
      <c r="B65" s="47"/>
      <c r="C65" s="63"/>
      <c r="D65" s="64"/>
      <c r="E65" s="64"/>
      <c r="F65" s="64"/>
      <c r="H65" s="99"/>
    </row>
    <row r="66" spans="1:8" ht="56.25" x14ac:dyDescent="0.2">
      <c r="A66" s="66"/>
      <c r="B66" s="67" t="s">
        <v>43</v>
      </c>
      <c r="C66" s="3"/>
      <c r="D66" s="4"/>
      <c r="E66" s="4"/>
      <c r="F66" s="4"/>
    </row>
    <row r="67" spans="1:8" x14ac:dyDescent="0.2">
      <c r="A67" s="66"/>
      <c r="B67" s="67"/>
      <c r="C67" s="3"/>
      <c r="D67" s="4"/>
      <c r="E67" s="4"/>
      <c r="F67" s="4"/>
    </row>
    <row r="68" spans="1:8" ht="225" x14ac:dyDescent="0.2">
      <c r="A68" s="21" t="s">
        <v>65</v>
      </c>
      <c r="B68" s="68" t="s">
        <v>53</v>
      </c>
      <c r="C68" s="35" t="s">
        <v>0</v>
      </c>
      <c r="D68" s="17">
        <v>8</v>
      </c>
      <c r="E68" s="17"/>
      <c r="F68" s="17">
        <f>D68*E68</f>
        <v>0</v>
      </c>
    </row>
    <row r="69" spans="1:8" ht="12.75" x14ac:dyDescent="0.2">
      <c r="A69" s="21"/>
      <c r="B69" s="69"/>
      <c r="C69" s="35"/>
      <c r="D69" s="17"/>
      <c r="E69" s="17"/>
      <c r="F69" s="17"/>
    </row>
    <row r="70" spans="1:8" s="70" customFormat="1" ht="225" x14ac:dyDescent="0.2">
      <c r="A70" s="94">
        <f>IF(B70&lt;&gt;"",MAX(A65:A69)+1,"")</f>
        <v>1</v>
      </c>
      <c r="B70" s="68" t="s">
        <v>54</v>
      </c>
      <c r="C70" s="35" t="s">
        <v>0</v>
      </c>
      <c r="D70" s="17">
        <v>8</v>
      </c>
      <c r="E70" s="17"/>
      <c r="F70" s="17">
        <f>D70*E70</f>
        <v>0</v>
      </c>
      <c r="H70" s="100"/>
    </row>
    <row r="71" spans="1:8" s="70" customFormat="1" x14ac:dyDescent="0.2">
      <c r="A71" s="94" t="str">
        <f>IF(B71&lt;&gt;"",MAX(A66:A70)+1,"")</f>
        <v/>
      </c>
      <c r="B71" s="68"/>
      <c r="C71" s="35"/>
      <c r="D71" s="17"/>
      <c r="E71" s="17"/>
      <c r="F71" s="17"/>
      <c r="H71" s="100"/>
    </row>
    <row r="72" spans="1:8" ht="101.25" x14ac:dyDescent="0.2">
      <c r="A72" s="94">
        <f>IF(B72&lt;&gt;"",MAX(A67:A71)+1,"")</f>
        <v>2</v>
      </c>
      <c r="B72" s="68" t="s">
        <v>55</v>
      </c>
      <c r="C72" s="35" t="s">
        <v>0</v>
      </c>
      <c r="D72" s="17">
        <v>4</v>
      </c>
      <c r="E72" s="17"/>
      <c r="F72" s="17">
        <f>D72*E72</f>
        <v>0</v>
      </c>
    </row>
    <row r="73" spans="1:8" x14ac:dyDescent="0.2">
      <c r="A73" s="94" t="str">
        <f t="shared" ref="A73:A98" si="0">IF(B73&lt;&gt;"",MAX(A68:A72)+1,"")</f>
        <v/>
      </c>
      <c r="B73" s="68"/>
      <c r="C73" s="35"/>
      <c r="D73" s="17"/>
      <c r="E73" s="17"/>
      <c r="F73" s="17"/>
    </row>
    <row r="74" spans="1:8" ht="45" x14ac:dyDescent="0.2">
      <c r="A74" s="94">
        <f t="shared" si="0"/>
        <v>3</v>
      </c>
      <c r="B74" s="68" t="s">
        <v>56</v>
      </c>
      <c r="C74" s="35" t="s">
        <v>0</v>
      </c>
      <c r="D74" s="17">
        <v>4</v>
      </c>
      <c r="E74" s="17"/>
      <c r="F74" s="17">
        <f>D74*E74</f>
        <v>0</v>
      </c>
    </row>
    <row r="75" spans="1:8" x14ac:dyDescent="0.2">
      <c r="A75" s="94" t="str">
        <f t="shared" si="0"/>
        <v/>
      </c>
      <c r="B75" s="68"/>
      <c r="C75" s="35"/>
      <c r="D75" s="17"/>
      <c r="E75" s="17"/>
      <c r="F75" s="17"/>
    </row>
    <row r="76" spans="1:8" ht="22.5" x14ac:dyDescent="0.2">
      <c r="A76" s="94">
        <f t="shared" si="0"/>
        <v>4</v>
      </c>
      <c r="B76" s="68" t="s">
        <v>66</v>
      </c>
      <c r="C76" s="35" t="s">
        <v>0</v>
      </c>
      <c r="D76" s="17">
        <v>4</v>
      </c>
      <c r="E76" s="17"/>
      <c r="F76" s="17">
        <f>D76*E76</f>
        <v>0</v>
      </c>
    </row>
    <row r="77" spans="1:8" x14ac:dyDescent="0.2">
      <c r="A77" s="94" t="str">
        <f t="shared" si="0"/>
        <v/>
      </c>
      <c r="B77" s="68"/>
      <c r="C77" s="35"/>
      <c r="D77" s="17"/>
      <c r="E77" s="17"/>
      <c r="F77" s="17"/>
    </row>
    <row r="78" spans="1:8" ht="45" x14ac:dyDescent="0.2">
      <c r="A78" s="94">
        <f t="shared" si="0"/>
        <v>5</v>
      </c>
      <c r="B78" s="68" t="s">
        <v>67</v>
      </c>
      <c r="C78" s="35" t="s">
        <v>0</v>
      </c>
      <c r="D78" s="17">
        <v>4</v>
      </c>
      <c r="E78" s="17"/>
      <c r="F78" s="17">
        <f>D78*E78</f>
        <v>0</v>
      </c>
    </row>
    <row r="79" spans="1:8" x14ac:dyDescent="0.2">
      <c r="A79" s="94" t="str">
        <f t="shared" si="0"/>
        <v/>
      </c>
      <c r="B79" s="68"/>
      <c r="C79" s="35"/>
      <c r="D79" s="17"/>
      <c r="E79" s="17"/>
      <c r="F79" s="17"/>
    </row>
    <row r="80" spans="1:8" ht="22.5" x14ac:dyDescent="0.2">
      <c r="A80" s="94">
        <f t="shared" si="0"/>
        <v>6</v>
      </c>
      <c r="B80" s="68" t="s">
        <v>57</v>
      </c>
      <c r="C80" s="35" t="s">
        <v>0</v>
      </c>
      <c r="D80" s="17">
        <v>4</v>
      </c>
      <c r="E80" s="17"/>
      <c r="F80" s="17">
        <f>D80*E80</f>
        <v>0</v>
      </c>
    </row>
    <row r="81" spans="1:6" x14ac:dyDescent="0.2">
      <c r="A81" s="94" t="str">
        <f t="shared" si="0"/>
        <v/>
      </c>
      <c r="B81" s="68"/>
      <c r="C81" s="35"/>
      <c r="D81" s="17"/>
      <c r="E81" s="17"/>
      <c r="F81" s="17"/>
    </row>
    <row r="82" spans="1:6" ht="22.5" x14ac:dyDescent="0.2">
      <c r="A82" s="94">
        <f t="shared" si="0"/>
        <v>7</v>
      </c>
      <c r="B82" s="68" t="s">
        <v>58</v>
      </c>
      <c r="C82" s="35" t="s">
        <v>0</v>
      </c>
      <c r="D82" s="17">
        <v>2</v>
      </c>
      <c r="E82" s="17"/>
      <c r="F82" s="17">
        <f>D82*E82</f>
        <v>0</v>
      </c>
    </row>
    <row r="83" spans="1:6" x14ac:dyDescent="0.2">
      <c r="A83" s="94" t="str">
        <f t="shared" si="0"/>
        <v/>
      </c>
      <c r="B83" s="68"/>
      <c r="C83" s="35"/>
      <c r="D83" s="17"/>
      <c r="E83" s="17"/>
      <c r="F83" s="17"/>
    </row>
    <row r="84" spans="1:6" ht="22.5" x14ac:dyDescent="0.2">
      <c r="A84" s="94">
        <f t="shared" si="0"/>
        <v>8</v>
      </c>
      <c r="B84" s="68" t="s">
        <v>59</v>
      </c>
      <c r="C84" s="35" t="s">
        <v>0</v>
      </c>
      <c r="D84" s="17">
        <v>2</v>
      </c>
      <c r="E84" s="17"/>
      <c r="F84" s="17">
        <f>D84*E84</f>
        <v>0</v>
      </c>
    </row>
    <row r="85" spans="1:6" x14ac:dyDescent="0.2">
      <c r="A85" s="94" t="str">
        <f t="shared" si="0"/>
        <v/>
      </c>
      <c r="B85" s="68"/>
      <c r="C85" s="35"/>
      <c r="D85" s="17"/>
      <c r="E85" s="17"/>
      <c r="F85" s="17"/>
    </row>
    <row r="86" spans="1:6" ht="101.25" x14ac:dyDescent="0.2">
      <c r="A86" s="94">
        <f t="shared" si="0"/>
        <v>9</v>
      </c>
      <c r="B86" s="68" t="s">
        <v>60</v>
      </c>
      <c r="C86" s="35" t="s">
        <v>0</v>
      </c>
      <c r="D86" s="17">
        <v>6</v>
      </c>
      <c r="E86" s="17"/>
      <c r="F86" s="17">
        <f>D86*E86</f>
        <v>0</v>
      </c>
    </row>
    <row r="87" spans="1:6" x14ac:dyDescent="0.2">
      <c r="A87" s="94" t="str">
        <f t="shared" si="0"/>
        <v/>
      </c>
      <c r="B87" s="68"/>
      <c r="C87" s="35"/>
      <c r="D87" s="17"/>
      <c r="E87" s="17"/>
      <c r="F87" s="17"/>
    </row>
    <row r="88" spans="1:6" ht="45" x14ac:dyDescent="0.2">
      <c r="A88" s="94">
        <f t="shared" si="0"/>
        <v>10</v>
      </c>
      <c r="B88" s="68" t="s">
        <v>56</v>
      </c>
      <c r="C88" s="35" t="s">
        <v>0</v>
      </c>
      <c r="D88" s="17">
        <v>6</v>
      </c>
      <c r="E88" s="17"/>
      <c r="F88" s="17">
        <f>D88*E88</f>
        <v>0</v>
      </c>
    </row>
    <row r="89" spans="1:6" x14ac:dyDescent="0.2">
      <c r="A89" s="94" t="str">
        <f t="shared" si="0"/>
        <v/>
      </c>
      <c r="B89" s="68"/>
      <c r="C89" s="35"/>
      <c r="D89" s="17"/>
      <c r="E89" s="17"/>
      <c r="F89" s="17"/>
    </row>
    <row r="90" spans="1:6" ht="22.5" x14ac:dyDescent="0.2">
      <c r="A90" s="94">
        <f t="shared" si="0"/>
        <v>11</v>
      </c>
      <c r="B90" s="68" t="s">
        <v>68</v>
      </c>
      <c r="C90" s="35" t="s">
        <v>0</v>
      </c>
      <c r="D90" s="17">
        <v>6</v>
      </c>
      <c r="E90" s="17"/>
      <c r="F90" s="17">
        <f>D90*E90</f>
        <v>0</v>
      </c>
    </row>
    <row r="91" spans="1:6" x14ac:dyDescent="0.2">
      <c r="A91" s="94" t="str">
        <f t="shared" si="0"/>
        <v/>
      </c>
      <c r="B91" s="68"/>
      <c r="C91" s="35"/>
      <c r="D91" s="17"/>
      <c r="E91" s="17"/>
      <c r="F91" s="17"/>
    </row>
    <row r="92" spans="1:6" ht="45" x14ac:dyDescent="0.2">
      <c r="A92" s="94">
        <f t="shared" si="0"/>
        <v>12</v>
      </c>
      <c r="B92" s="68" t="s">
        <v>69</v>
      </c>
      <c r="C92" s="35" t="s">
        <v>0</v>
      </c>
      <c r="D92" s="17">
        <v>6</v>
      </c>
      <c r="E92" s="17"/>
      <c r="F92" s="17">
        <f>D92*E92</f>
        <v>0</v>
      </c>
    </row>
    <row r="93" spans="1:6" x14ac:dyDescent="0.2">
      <c r="A93" s="94" t="str">
        <f t="shared" si="0"/>
        <v/>
      </c>
      <c r="B93" s="68"/>
      <c r="C93" s="35"/>
      <c r="D93" s="17"/>
      <c r="E93" s="17"/>
      <c r="F93" s="17"/>
    </row>
    <row r="94" spans="1:6" ht="22.5" x14ac:dyDescent="0.2">
      <c r="A94" s="94">
        <f t="shared" si="0"/>
        <v>13</v>
      </c>
      <c r="B94" s="68" t="s">
        <v>61</v>
      </c>
      <c r="C94" s="35" t="s">
        <v>0</v>
      </c>
      <c r="D94" s="17">
        <v>6</v>
      </c>
      <c r="E94" s="17"/>
      <c r="F94" s="17">
        <f>D94*E94</f>
        <v>0</v>
      </c>
    </row>
    <row r="95" spans="1:6" x14ac:dyDescent="0.2">
      <c r="A95" s="94" t="str">
        <f t="shared" si="0"/>
        <v/>
      </c>
      <c r="B95" s="68"/>
      <c r="C95" s="35"/>
      <c r="D95" s="17"/>
      <c r="E95" s="17"/>
      <c r="F95" s="17"/>
    </row>
    <row r="96" spans="1:6" ht="22.5" x14ac:dyDescent="0.2">
      <c r="A96" s="94">
        <f t="shared" si="0"/>
        <v>14</v>
      </c>
      <c r="B96" s="68" t="s">
        <v>58</v>
      </c>
      <c r="C96" s="35" t="s">
        <v>0</v>
      </c>
      <c r="D96" s="17">
        <v>2</v>
      </c>
      <c r="E96" s="17"/>
      <c r="F96" s="17">
        <f>D96*E96</f>
        <v>0</v>
      </c>
    </row>
    <row r="97" spans="1:8" x14ac:dyDescent="0.2">
      <c r="A97" s="94" t="str">
        <f t="shared" si="0"/>
        <v/>
      </c>
      <c r="B97" s="68"/>
      <c r="C97" s="35"/>
      <c r="D97" s="17"/>
      <c r="E97" s="17"/>
      <c r="F97" s="17"/>
    </row>
    <row r="98" spans="1:8" ht="22.5" x14ac:dyDescent="0.2">
      <c r="A98" s="94">
        <f t="shared" si="0"/>
        <v>15</v>
      </c>
      <c r="B98" s="68" t="s">
        <v>59</v>
      </c>
      <c r="C98" s="35" t="s">
        <v>0</v>
      </c>
      <c r="D98" s="17">
        <v>4</v>
      </c>
      <c r="E98" s="17"/>
      <c r="F98" s="17">
        <f>D98*E98</f>
        <v>0</v>
      </c>
    </row>
    <row r="99" spans="1:8" x14ac:dyDescent="0.2">
      <c r="A99" s="50"/>
      <c r="B99" s="36"/>
      <c r="C99" s="37"/>
      <c r="D99" s="71"/>
      <c r="E99" s="72"/>
      <c r="F99" s="73"/>
    </row>
    <row r="100" spans="1:8" s="23" customFormat="1" x14ac:dyDescent="0.2">
      <c r="A100" s="29" t="str">
        <f>A64</f>
        <v>B.02.</v>
      </c>
      <c r="B100" s="40" t="str">
        <f>"UKUPNO "&amp;B64</f>
        <v>UKUPNO VANJSKA RASVJETA</v>
      </c>
      <c r="C100" s="30"/>
      <c r="D100" s="31"/>
      <c r="E100" s="32"/>
      <c r="F100" s="33">
        <f>SUM(F67:F99)</f>
        <v>0</v>
      </c>
      <c r="H100" s="97"/>
    </row>
    <row r="101" spans="1:8" x14ac:dyDescent="0.2">
      <c r="A101" s="48"/>
      <c r="B101" s="9"/>
      <c r="C101" s="16"/>
      <c r="D101" s="17"/>
      <c r="E101" s="74"/>
      <c r="F101" s="17"/>
    </row>
    <row r="102" spans="1:8" s="65" customFormat="1" x14ac:dyDescent="0.2">
      <c r="A102" s="75"/>
      <c r="B102" s="34"/>
      <c r="C102" s="43"/>
      <c r="D102" s="44"/>
      <c r="E102" s="76"/>
      <c r="F102" s="44"/>
      <c r="H102" s="99"/>
    </row>
    <row r="103" spans="1:8" s="23" customFormat="1" x14ac:dyDescent="0.2">
      <c r="A103" s="25" t="s">
        <v>44</v>
      </c>
      <c r="B103" s="26" t="s">
        <v>45</v>
      </c>
      <c r="C103" s="27"/>
      <c r="D103" s="28"/>
      <c r="E103" s="28"/>
      <c r="F103" s="28"/>
      <c r="H103" s="97"/>
    </row>
    <row r="104" spans="1:8" s="23" customFormat="1" x14ac:dyDescent="0.2">
      <c r="A104" s="41"/>
      <c r="B104" s="42"/>
      <c r="C104" s="43"/>
      <c r="D104" s="44"/>
      <c r="E104" s="45"/>
      <c r="F104" s="44"/>
      <c r="H104" s="97"/>
    </row>
    <row r="105" spans="1:8" s="23" customFormat="1" ht="56.25" x14ac:dyDescent="0.2">
      <c r="A105" s="77" t="s">
        <v>46</v>
      </c>
      <c r="B105" s="9" t="s">
        <v>47</v>
      </c>
      <c r="C105" s="35" t="s">
        <v>1</v>
      </c>
      <c r="D105" s="17">
        <v>1</v>
      </c>
      <c r="E105" s="49"/>
      <c r="F105" s="17">
        <f>D105*E105</f>
        <v>0</v>
      </c>
      <c r="H105" s="97"/>
    </row>
    <row r="106" spans="1:8" x14ac:dyDescent="0.2">
      <c r="A106" s="39"/>
      <c r="B106" s="9"/>
      <c r="C106" s="37"/>
      <c r="D106" s="4"/>
      <c r="E106" s="49"/>
      <c r="F106" s="4"/>
    </row>
    <row r="107" spans="1:8" ht="45" x14ac:dyDescent="0.2">
      <c r="A107" s="77" t="s">
        <v>48</v>
      </c>
      <c r="B107" s="9" t="s">
        <v>76</v>
      </c>
      <c r="C107" s="35" t="s">
        <v>1</v>
      </c>
      <c r="D107" s="17">
        <v>1</v>
      </c>
      <c r="E107" s="49"/>
      <c r="F107" s="17">
        <f>D107*E107</f>
        <v>0</v>
      </c>
    </row>
    <row r="108" spans="1:8" x14ac:dyDescent="0.2">
      <c r="A108" s="50"/>
      <c r="B108" s="9"/>
      <c r="C108" s="35"/>
      <c r="D108" s="17"/>
      <c r="E108" s="17"/>
      <c r="F108" s="17"/>
    </row>
    <row r="109" spans="1:8" s="23" customFormat="1" x14ac:dyDescent="0.2">
      <c r="A109" s="29" t="str">
        <f>A103</f>
        <v>B.03.</v>
      </c>
      <c r="B109" s="40" t="str">
        <f>"UKUPNO "&amp;B103</f>
        <v>UKUPNO ISPITIVANJA</v>
      </c>
      <c r="C109" s="30"/>
      <c r="D109" s="31"/>
      <c r="E109" s="32"/>
      <c r="F109" s="33">
        <f>SUM(F104:F108)</f>
        <v>0</v>
      </c>
      <c r="H109" s="97"/>
    </row>
    <row r="110" spans="1:8" s="65" customFormat="1" x14ac:dyDescent="0.2">
      <c r="A110" s="75"/>
      <c r="B110" s="34"/>
      <c r="C110" s="43"/>
      <c r="D110" s="44"/>
      <c r="E110" s="76"/>
      <c r="F110" s="44"/>
      <c r="H110" s="99"/>
    </row>
    <row r="111" spans="1:8" s="65" customFormat="1" x14ac:dyDescent="0.2">
      <c r="A111" s="75"/>
      <c r="B111" s="34"/>
      <c r="C111" s="43"/>
      <c r="D111" s="44"/>
      <c r="E111" s="76"/>
      <c r="F111" s="44"/>
      <c r="H111" s="99"/>
    </row>
    <row r="112" spans="1:8" s="65" customFormat="1" x14ac:dyDescent="0.2">
      <c r="A112" s="75"/>
      <c r="B112" s="34"/>
      <c r="C112" s="43"/>
      <c r="D112" s="44"/>
      <c r="E112" s="76"/>
      <c r="F112" s="44"/>
      <c r="H112" s="99"/>
    </row>
    <row r="113" spans="1:251" s="23" customFormat="1" x14ac:dyDescent="0.2">
      <c r="A113" s="78"/>
      <c r="B113" s="79" t="s">
        <v>2</v>
      </c>
      <c r="C113" s="80"/>
      <c r="D113" s="81"/>
      <c r="E113" s="82"/>
      <c r="F113" s="81"/>
      <c r="H113" s="97"/>
    </row>
    <row r="114" spans="1:251" s="20" customFormat="1" x14ac:dyDescent="0.2">
      <c r="A114" s="77"/>
      <c r="B114" s="77"/>
      <c r="C114" s="83"/>
      <c r="D114" s="22"/>
      <c r="E114" s="84"/>
      <c r="F114" s="22"/>
      <c r="G114" s="23"/>
      <c r="H114" s="97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</row>
    <row r="115" spans="1:251" s="106" customFormat="1" x14ac:dyDescent="0.2">
      <c r="A115" s="102" t="s">
        <v>17</v>
      </c>
      <c r="B115" s="102" t="str">
        <f>B19</f>
        <v>GRAĐEVINSNKI RADOVI</v>
      </c>
      <c r="C115" s="103"/>
      <c r="D115" s="104"/>
      <c r="E115" s="105"/>
      <c r="F115" s="104"/>
      <c r="H115" s="107"/>
    </row>
    <row r="116" spans="1:251" s="106" customFormat="1" x14ac:dyDescent="0.2">
      <c r="A116" s="108"/>
      <c r="B116" s="108"/>
      <c r="C116" s="109"/>
      <c r="D116" s="104"/>
      <c r="E116" s="105"/>
      <c r="F116" s="104"/>
      <c r="H116" s="107"/>
    </row>
    <row r="117" spans="1:251" s="106" customFormat="1" x14ac:dyDescent="0.2">
      <c r="A117" s="108" t="s">
        <v>19</v>
      </c>
      <c r="B117" s="110" t="str">
        <f>B21</f>
        <v>PRIPREMNI RADOVI ZA VR</v>
      </c>
      <c r="C117" s="109"/>
      <c r="D117" s="104"/>
      <c r="E117" s="105"/>
      <c r="F117" s="111">
        <f>F24</f>
        <v>0</v>
      </c>
      <c r="H117" s="107"/>
    </row>
    <row r="118" spans="1:251" s="106" customFormat="1" x14ac:dyDescent="0.2">
      <c r="A118" s="108" t="s">
        <v>20</v>
      </c>
      <c r="B118" s="110" t="str">
        <f>B27</f>
        <v>GRAĐEVINSKI RADOVI UZ EL. INST.</v>
      </c>
      <c r="C118" s="109"/>
      <c r="D118" s="104"/>
      <c r="E118" s="105"/>
      <c r="F118" s="111">
        <f>F30</f>
        <v>0</v>
      </c>
      <c r="H118" s="107"/>
    </row>
    <row r="119" spans="1:251" s="106" customFormat="1" x14ac:dyDescent="0.2">
      <c r="A119" s="108" t="s">
        <v>23</v>
      </c>
      <c r="B119" s="110" t="str">
        <f>B33</f>
        <v>ZAVRŠNI RADOVI</v>
      </c>
      <c r="C119" s="109"/>
      <c r="D119" s="104"/>
      <c r="E119" s="105"/>
      <c r="F119" s="111">
        <f>F36</f>
        <v>0</v>
      </c>
      <c r="H119" s="107"/>
    </row>
    <row r="120" spans="1:251" s="106" customFormat="1" x14ac:dyDescent="0.2">
      <c r="A120" s="108"/>
      <c r="B120" s="112" t="str">
        <f>"UKUPNO "&amp;A115&amp;" "&amp;B115</f>
        <v>UKUPNO A. GRAĐEVINSNKI RADOVI</v>
      </c>
      <c r="C120" s="109"/>
      <c r="D120" s="104"/>
      <c r="E120" s="105"/>
      <c r="F120" s="113">
        <f>SUM(F115:F119)</f>
        <v>0</v>
      </c>
      <c r="H120" s="107"/>
    </row>
    <row r="121" spans="1:251" x14ac:dyDescent="0.2">
      <c r="A121" s="8"/>
      <c r="B121" s="9"/>
      <c r="C121" s="3"/>
      <c r="D121" s="4"/>
      <c r="E121" s="4"/>
      <c r="F121" s="4"/>
    </row>
    <row r="122" spans="1:251" s="23" customFormat="1" x14ac:dyDescent="0.2">
      <c r="A122" s="18" t="s">
        <v>25</v>
      </c>
      <c r="B122" s="18" t="str">
        <f>B39</f>
        <v>ELEKTROTEHNIČKI MONTAŽNI RADOVI</v>
      </c>
      <c r="C122" s="85"/>
      <c r="D122" s="22"/>
      <c r="E122" s="84"/>
      <c r="F122" s="22"/>
      <c r="H122" s="97"/>
    </row>
    <row r="123" spans="1:251" s="23" customFormat="1" x14ac:dyDescent="0.2">
      <c r="A123" s="77" t="s">
        <v>27</v>
      </c>
      <c r="B123" s="77" t="str">
        <f>B41</f>
        <v>ELEKTROTEHNIČKI MONTAŽNI RADOVI</v>
      </c>
      <c r="C123" s="85"/>
      <c r="D123" s="22"/>
      <c r="E123" s="84"/>
      <c r="F123" s="22">
        <f>F61</f>
        <v>0</v>
      </c>
      <c r="H123" s="97"/>
    </row>
    <row r="124" spans="1:251" s="23" customFormat="1" x14ac:dyDescent="0.2">
      <c r="A124" s="77" t="str">
        <f>A64</f>
        <v>B.02.</v>
      </c>
      <c r="B124" s="77" t="str">
        <f>B64</f>
        <v>VANJSKA RASVJETA</v>
      </c>
      <c r="C124" s="85"/>
      <c r="D124" s="22"/>
      <c r="E124" s="84"/>
      <c r="F124" s="22">
        <f>F100</f>
        <v>0</v>
      </c>
      <c r="H124" s="97"/>
    </row>
    <row r="125" spans="1:251" s="23" customFormat="1" x14ac:dyDescent="0.2">
      <c r="A125" s="77" t="str">
        <f>A103</f>
        <v>B.03.</v>
      </c>
      <c r="B125" s="77" t="str">
        <f>B103</f>
        <v>ISPITIVANJA</v>
      </c>
      <c r="C125" s="85"/>
      <c r="D125" s="22"/>
      <c r="E125" s="84"/>
      <c r="F125" s="22">
        <f>F109</f>
        <v>0</v>
      </c>
      <c r="H125" s="97"/>
    </row>
    <row r="126" spans="1:251" s="23" customFormat="1" x14ac:dyDescent="0.2">
      <c r="A126" s="77"/>
      <c r="B126" s="86" t="str">
        <f>"UKUPNO "&amp;A122&amp;" "&amp;B122</f>
        <v>UKUPNO B. ELEKTROTEHNIČKI MONTAŽNI RADOVI</v>
      </c>
      <c r="C126" s="19"/>
      <c r="D126" s="87"/>
      <c r="E126" s="88"/>
      <c r="F126" s="87">
        <f>SUM(F123:F125)</f>
        <v>0</v>
      </c>
      <c r="G126" s="20"/>
      <c r="H126" s="96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</row>
    <row r="127" spans="1:251" s="23" customFormat="1" x14ac:dyDescent="0.2">
      <c r="A127" s="77"/>
      <c r="B127" s="86"/>
      <c r="C127" s="19"/>
      <c r="D127" s="87"/>
      <c r="E127" s="88"/>
      <c r="F127" s="87"/>
      <c r="G127" s="20"/>
      <c r="H127" s="96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</row>
    <row r="128" spans="1:251" s="23" customFormat="1" x14ac:dyDescent="0.2">
      <c r="A128" s="18" t="s">
        <v>49</v>
      </c>
      <c r="B128" s="18" t="s">
        <v>75</v>
      </c>
      <c r="C128" s="19"/>
      <c r="D128" s="87" t="s">
        <v>50</v>
      </c>
      <c r="E128" s="88"/>
      <c r="F128" s="87"/>
      <c r="G128" s="20"/>
      <c r="H128" s="96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</row>
    <row r="129" spans="1:8" x14ac:dyDescent="0.2">
      <c r="A129" s="77"/>
      <c r="B129" s="18" t="s">
        <v>78</v>
      </c>
      <c r="C129" s="19"/>
      <c r="D129" s="87" t="s">
        <v>50</v>
      </c>
      <c r="E129" s="88"/>
      <c r="F129" s="87"/>
    </row>
    <row r="130" spans="1:8" s="23" customFormat="1" x14ac:dyDescent="0.2">
      <c r="B130" s="20" t="s">
        <v>77</v>
      </c>
      <c r="C130" s="19"/>
      <c r="D130" s="87" t="s">
        <v>50</v>
      </c>
      <c r="E130" s="88"/>
      <c r="F130" s="87">
        <f>F126+F120</f>
        <v>0</v>
      </c>
      <c r="H130" s="97"/>
    </row>
    <row r="131" spans="1:8" x14ac:dyDescent="0.2">
      <c r="A131" s="184"/>
      <c r="B131" s="185"/>
      <c r="C131" s="186"/>
      <c r="D131" s="187"/>
      <c r="E131" s="188"/>
      <c r="F131" s="188"/>
    </row>
    <row r="132" spans="1:8" x14ac:dyDescent="0.2">
      <c r="A132" s="189"/>
      <c r="B132" s="190"/>
      <c r="C132" s="191"/>
      <c r="D132" s="192"/>
      <c r="E132" s="193"/>
      <c r="F132" s="193"/>
    </row>
    <row r="133" spans="1:8" ht="25.5" x14ac:dyDescent="0.2">
      <c r="A133" s="195" t="s">
        <v>81</v>
      </c>
      <c r="B133" s="194" t="s">
        <v>80</v>
      </c>
    </row>
  </sheetData>
  <pageMargins left="0.78740157480314965" right="0.78740157480314965" top="0.78740157480314965" bottom="0.78740157480314965" header="0.31496062992125984" footer="0.31496062992125984"/>
  <pageSetup paperSize="9" scale="99" orientation="portrait" r:id="rId1"/>
  <rowBreaks count="1" manualBreakCount="1">
    <brk id="1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ELEKTRO</vt:lpstr>
      <vt:lpstr>ELEKTRO!Ispis_naslova</vt:lpstr>
      <vt:lpstr>ELEKTRO!Podrucje_ispisa</vt:lpstr>
    </vt:vector>
  </TitlesOfParts>
  <Company>SINGRAD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</dc:creator>
  <cp:lastModifiedBy>Ena Beaković</cp:lastModifiedBy>
  <cp:lastPrinted>2024-03-12T13:12:48Z</cp:lastPrinted>
  <dcterms:created xsi:type="dcterms:W3CDTF">2002-11-03T19:48:09Z</dcterms:created>
  <dcterms:modified xsi:type="dcterms:W3CDTF">2024-03-12T13:43:34Z</dcterms:modified>
</cp:coreProperties>
</file>